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16400" windowHeight="5600" tabRatio="792"/>
  </bookViews>
  <sheets>
    <sheet name="Summary" sheetId="9" r:id="rId1"/>
    <sheet name="PH Analysis" sheetId="1" r:id="rId2"/>
    <sheet name="BH Analysis" sheetId="2" r:id="rId3"/>
    <sheet name="ITUs Analysis" sheetId="3" r:id="rId4"/>
    <sheet name="Specialty Pay Analysis" sheetId="4" r:id="rId5"/>
    <sheet name="Physical Health" sheetId="10" r:id="rId6"/>
    <sheet name="Behavioral Health" sheetId="13" r:id="rId7"/>
    <sheet name="ITUs" sheetId="12" r:id="rId8"/>
    <sheet name="Specialty Pay" sheetId="11" r:id="rId9"/>
    <sheet name="Claim Denial Reasons" sheetId="8" r:id="rId10"/>
    <sheet name="Claims Payment Accuracy" sheetId="23" r:id="rId11"/>
  </sheets>
  <definedNames>
    <definedName name="_xlnm.Print_Area" localSheetId="9">'Claim Denial Reasons'!$A$1:$G$61</definedName>
    <definedName name="_xlnm.Print_Area" localSheetId="0">Summary!$A$1:$G$67</definedName>
    <definedName name="_xlnm.Print_Titles" localSheetId="10">'Claims Payment Accuracy'!$1:$5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8" l="1"/>
  <c r="G18" i="8"/>
  <c r="G17" i="8"/>
  <c r="G16" i="8"/>
  <c r="G15" i="8"/>
  <c r="G14" i="8"/>
  <c r="G13" i="8"/>
  <c r="G12" i="8"/>
  <c r="G11" i="8"/>
  <c r="G10" i="8"/>
  <c r="G9" i="8"/>
  <c r="G8" i="8"/>
  <c r="G52" i="8"/>
  <c r="G38" i="8"/>
  <c r="G24" i="8"/>
  <c r="X9" i="13" l="1"/>
  <c r="U9" i="13"/>
  <c r="R9" i="13"/>
  <c r="O9" i="13"/>
  <c r="L9" i="13"/>
  <c r="I9" i="13"/>
  <c r="F9" i="13"/>
  <c r="C9" i="13"/>
  <c r="X9" i="12"/>
  <c r="U9" i="12"/>
  <c r="R9" i="12"/>
  <c r="O9" i="12"/>
  <c r="L9" i="12"/>
  <c r="I9" i="12"/>
  <c r="F9" i="12"/>
  <c r="C9" i="12"/>
  <c r="X9" i="11"/>
  <c r="U9" i="11"/>
  <c r="R9" i="11"/>
  <c r="O9" i="11"/>
  <c r="L9" i="11"/>
  <c r="I9" i="11"/>
  <c r="F9" i="11"/>
  <c r="C9" i="11"/>
  <c r="G61" i="8"/>
  <c r="G60" i="8"/>
  <c r="G59" i="8"/>
  <c r="G58" i="8"/>
  <c r="G57" i="8"/>
  <c r="G56" i="8"/>
  <c r="G55" i="8"/>
  <c r="G54" i="8"/>
  <c r="G53" i="8"/>
  <c r="G51" i="8"/>
  <c r="G50" i="8"/>
  <c r="G47" i="8"/>
  <c r="G46" i="8"/>
  <c r="G45" i="8"/>
  <c r="G44" i="8"/>
  <c r="G43" i="8"/>
  <c r="G42" i="8"/>
  <c r="G41" i="8"/>
  <c r="G40" i="8"/>
  <c r="G39" i="8"/>
  <c r="G37" i="8"/>
  <c r="G36" i="8"/>
  <c r="G33" i="8"/>
  <c r="G32" i="8"/>
  <c r="G31" i="8"/>
  <c r="G30" i="8"/>
  <c r="G29" i="8"/>
  <c r="G28" i="8"/>
  <c r="G27" i="8"/>
  <c r="G26" i="8"/>
  <c r="G25" i="8"/>
  <c r="G23" i="8"/>
  <c r="G22" i="8"/>
  <c r="X25" i="13"/>
  <c r="U25" i="13"/>
  <c r="R25" i="13"/>
  <c r="O25" i="13"/>
  <c r="L25" i="13"/>
  <c r="I25" i="13"/>
  <c r="F25" i="13"/>
  <c r="C25" i="13"/>
  <c r="X23" i="13"/>
  <c r="U23" i="13"/>
  <c r="R23" i="13"/>
  <c r="O23" i="13"/>
  <c r="L23" i="13"/>
  <c r="I23" i="13"/>
  <c r="F23" i="13"/>
  <c r="C23" i="13"/>
  <c r="X22" i="13"/>
  <c r="U22" i="13"/>
  <c r="R22" i="13"/>
  <c r="O22" i="13"/>
  <c r="L22" i="13"/>
  <c r="I22" i="13"/>
  <c r="F22" i="13"/>
  <c r="C22" i="13"/>
  <c r="X19" i="13"/>
  <c r="U19" i="13"/>
  <c r="R19" i="13"/>
  <c r="O19" i="13"/>
  <c r="L19" i="13"/>
  <c r="I19" i="13"/>
  <c r="F19" i="13"/>
  <c r="C19" i="13"/>
  <c r="X18" i="13"/>
  <c r="U18" i="13"/>
  <c r="R18" i="13"/>
  <c r="O18" i="13"/>
  <c r="L18" i="13"/>
  <c r="I18" i="13"/>
  <c r="F18" i="13"/>
  <c r="C18" i="13"/>
  <c r="X14" i="13"/>
  <c r="U14" i="13"/>
  <c r="R14" i="13"/>
  <c r="O14" i="13"/>
  <c r="L14" i="13"/>
  <c r="I14" i="13"/>
  <c r="F14" i="13"/>
  <c r="C14" i="13"/>
  <c r="X13" i="13"/>
  <c r="U13" i="13"/>
  <c r="R13" i="13"/>
  <c r="O13" i="13"/>
  <c r="L13" i="13"/>
  <c r="I13" i="13"/>
  <c r="F13" i="13"/>
  <c r="C13" i="13"/>
  <c r="X25" i="12"/>
  <c r="U25" i="12"/>
  <c r="R25" i="12"/>
  <c r="O25" i="12"/>
  <c r="L25" i="12"/>
  <c r="I25" i="12"/>
  <c r="F25" i="12"/>
  <c r="C25" i="12"/>
  <c r="X23" i="12"/>
  <c r="U23" i="12"/>
  <c r="R23" i="12"/>
  <c r="O23" i="12"/>
  <c r="L23" i="12"/>
  <c r="I23" i="12"/>
  <c r="F23" i="12"/>
  <c r="C23" i="12"/>
  <c r="X22" i="12"/>
  <c r="U22" i="12"/>
  <c r="R22" i="12"/>
  <c r="O22" i="12"/>
  <c r="L22" i="12"/>
  <c r="I22" i="12"/>
  <c r="F22" i="12"/>
  <c r="C22" i="12"/>
  <c r="X19" i="12"/>
  <c r="U19" i="12"/>
  <c r="R19" i="12"/>
  <c r="O19" i="12"/>
  <c r="L19" i="12"/>
  <c r="I19" i="12"/>
  <c r="F19" i="12"/>
  <c r="C19" i="12"/>
  <c r="X18" i="12"/>
  <c r="U18" i="12"/>
  <c r="R18" i="12"/>
  <c r="O18" i="12"/>
  <c r="L18" i="12"/>
  <c r="I18" i="12"/>
  <c r="F18" i="12"/>
  <c r="C18" i="12"/>
  <c r="X14" i="12"/>
  <c r="U14" i="12"/>
  <c r="R14" i="12"/>
  <c r="O14" i="12"/>
  <c r="L14" i="12"/>
  <c r="I14" i="12"/>
  <c r="F14" i="12"/>
  <c r="C14" i="12"/>
  <c r="X13" i="12"/>
  <c r="U13" i="12"/>
  <c r="R13" i="12"/>
  <c r="O13" i="12"/>
  <c r="L13" i="12"/>
  <c r="I13" i="12"/>
  <c r="F13" i="12"/>
  <c r="C13" i="12"/>
  <c r="X25" i="11"/>
  <c r="U25" i="11"/>
  <c r="R25" i="11"/>
  <c r="O25" i="11"/>
  <c r="L25" i="11"/>
  <c r="I25" i="11"/>
  <c r="F25" i="11"/>
  <c r="C25" i="11"/>
  <c r="X23" i="11"/>
  <c r="U23" i="11"/>
  <c r="R23" i="11"/>
  <c r="O23" i="11"/>
  <c r="L23" i="11"/>
  <c r="I23" i="11"/>
  <c r="F23" i="11"/>
  <c r="C23" i="11"/>
  <c r="X22" i="11"/>
  <c r="U22" i="11"/>
  <c r="R22" i="11"/>
  <c r="O22" i="11"/>
  <c r="L22" i="11"/>
  <c r="I22" i="11"/>
  <c r="F22" i="11"/>
  <c r="C22" i="11"/>
  <c r="X19" i="11"/>
  <c r="U19" i="11"/>
  <c r="R19" i="11"/>
  <c r="O19" i="11"/>
  <c r="L19" i="11"/>
  <c r="I19" i="11"/>
  <c r="F19" i="11"/>
  <c r="C19" i="11"/>
  <c r="X18" i="11"/>
  <c r="U18" i="11"/>
  <c r="R18" i="11"/>
  <c r="O18" i="11"/>
  <c r="L18" i="11"/>
  <c r="I18" i="11"/>
  <c r="F18" i="11"/>
  <c r="C18" i="11"/>
  <c r="X14" i="11"/>
  <c r="U14" i="11"/>
  <c r="R14" i="11"/>
  <c r="O14" i="11"/>
  <c r="L14" i="11"/>
  <c r="I14" i="11"/>
  <c r="F14" i="11"/>
  <c r="C14" i="11"/>
  <c r="X13" i="11"/>
  <c r="U13" i="11"/>
  <c r="R13" i="11"/>
  <c r="O13" i="11"/>
  <c r="L13" i="11"/>
  <c r="I13" i="11"/>
  <c r="F13" i="11"/>
  <c r="C13" i="11"/>
  <c r="W21" i="11"/>
  <c r="T21" i="11"/>
  <c r="Q21" i="11"/>
  <c r="N21" i="11"/>
  <c r="K21" i="11"/>
  <c r="H21" i="11"/>
  <c r="E21" i="11"/>
  <c r="B21" i="11"/>
  <c r="W17" i="11"/>
  <c r="X17" i="11" s="1"/>
  <c r="T17" i="11"/>
  <c r="U17" i="11" s="1"/>
  <c r="Q17" i="11"/>
  <c r="R17" i="11" s="1"/>
  <c r="N17" i="11"/>
  <c r="O17" i="11" s="1"/>
  <c r="K17" i="11"/>
  <c r="L17" i="11" s="1"/>
  <c r="H17" i="11"/>
  <c r="I17" i="11" s="1"/>
  <c r="E17" i="11"/>
  <c r="F17" i="11" s="1"/>
  <c r="B17" i="11"/>
  <c r="C17" i="11" s="1"/>
  <c r="W12" i="11"/>
  <c r="X12" i="11" s="1"/>
  <c r="T12" i="11"/>
  <c r="U12" i="11" s="1"/>
  <c r="Q12" i="11"/>
  <c r="R12" i="11" s="1"/>
  <c r="N12" i="11"/>
  <c r="O12" i="11" s="1"/>
  <c r="K12" i="11"/>
  <c r="L12" i="11" s="1"/>
  <c r="H12" i="11"/>
  <c r="I12" i="11" s="1"/>
  <c r="E12" i="11"/>
  <c r="F12" i="11" s="1"/>
  <c r="B12" i="11"/>
  <c r="C12" i="11" s="1"/>
  <c r="W21" i="12"/>
  <c r="T21" i="12"/>
  <c r="Q21" i="12"/>
  <c r="N21" i="12"/>
  <c r="K21" i="12"/>
  <c r="H21" i="12"/>
  <c r="E21" i="12"/>
  <c r="B21" i="12"/>
  <c r="W17" i="12"/>
  <c r="X17" i="12" s="1"/>
  <c r="T17" i="12"/>
  <c r="U17" i="12" s="1"/>
  <c r="Q17" i="12"/>
  <c r="R17" i="12" s="1"/>
  <c r="N17" i="12"/>
  <c r="O17" i="12" s="1"/>
  <c r="K17" i="12"/>
  <c r="L17" i="12" s="1"/>
  <c r="H17" i="12"/>
  <c r="I17" i="12" s="1"/>
  <c r="E17" i="12"/>
  <c r="F17" i="12" s="1"/>
  <c r="B17" i="12"/>
  <c r="C17" i="12" s="1"/>
  <c r="W12" i="12"/>
  <c r="X12" i="12" s="1"/>
  <c r="T12" i="12"/>
  <c r="U12" i="12" s="1"/>
  <c r="Q12" i="12"/>
  <c r="R12" i="12" s="1"/>
  <c r="N12" i="12"/>
  <c r="K12" i="12"/>
  <c r="H12" i="12"/>
  <c r="I12" i="12" s="1"/>
  <c r="E12" i="12"/>
  <c r="F12" i="12" s="1"/>
  <c r="B12" i="12"/>
  <c r="C12" i="12" s="1"/>
  <c r="W21" i="13"/>
  <c r="T21" i="13"/>
  <c r="Q21" i="13"/>
  <c r="N21" i="13"/>
  <c r="K21" i="13"/>
  <c r="H21" i="13"/>
  <c r="E21" i="13"/>
  <c r="B21" i="13"/>
  <c r="W17" i="13"/>
  <c r="X17" i="13" s="1"/>
  <c r="T17" i="13"/>
  <c r="U17" i="13" s="1"/>
  <c r="Q17" i="13"/>
  <c r="R17" i="13" s="1"/>
  <c r="N17" i="13"/>
  <c r="O17" i="13" s="1"/>
  <c r="K17" i="13"/>
  <c r="L17" i="13" s="1"/>
  <c r="H17" i="13"/>
  <c r="I17" i="13" s="1"/>
  <c r="E17" i="13"/>
  <c r="F17" i="13" s="1"/>
  <c r="B17" i="13"/>
  <c r="C17" i="13" s="1"/>
  <c r="W12" i="13"/>
  <c r="X12" i="13" s="1"/>
  <c r="T12" i="13"/>
  <c r="U12" i="13" s="1"/>
  <c r="Q12" i="13"/>
  <c r="R12" i="13" s="1"/>
  <c r="N12" i="13"/>
  <c r="O12" i="13" s="1"/>
  <c r="K12" i="13"/>
  <c r="L12" i="13" s="1"/>
  <c r="H12" i="13"/>
  <c r="I12" i="13" s="1"/>
  <c r="E12" i="13"/>
  <c r="F12" i="13" s="1"/>
  <c r="B12" i="13"/>
  <c r="C12" i="13" s="1"/>
  <c r="W21" i="10"/>
  <c r="T21" i="10"/>
  <c r="Q21" i="10"/>
  <c r="N21" i="10"/>
  <c r="K21" i="10"/>
  <c r="L21" i="10" s="1"/>
  <c r="H21" i="10"/>
  <c r="I21" i="10" s="1"/>
  <c r="E21" i="10"/>
  <c r="F21" i="10" s="1"/>
  <c r="B21" i="10"/>
  <c r="W17" i="10"/>
  <c r="X17" i="10" s="1"/>
  <c r="T17" i="10"/>
  <c r="U21" i="10" s="1"/>
  <c r="Q17" i="10"/>
  <c r="N17" i="10"/>
  <c r="O17" i="10" s="1"/>
  <c r="K17" i="10"/>
  <c r="H17" i="10"/>
  <c r="E17" i="10"/>
  <c r="B17" i="10"/>
  <c r="C21" i="10" s="1"/>
  <c r="W12" i="10"/>
  <c r="X12" i="10" s="1"/>
  <c r="T12" i="10"/>
  <c r="U12" i="10" s="1"/>
  <c r="Q12" i="10"/>
  <c r="N12" i="10"/>
  <c r="K12" i="10"/>
  <c r="H12" i="10"/>
  <c r="E12" i="10"/>
  <c r="B12" i="10"/>
  <c r="X25" i="10"/>
  <c r="U25" i="10"/>
  <c r="R25" i="10"/>
  <c r="O25" i="10"/>
  <c r="L25" i="10"/>
  <c r="I25" i="10"/>
  <c r="F25" i="10"/>
  <c r="C25" i="10"/>
  <c r="X23" i="10"/>
  <c r="U23" i="10"/>
  <c r="R23" i="10"/>
  <c r="O23" i="10"/>
  <c r="L23" i="10"/>
  <c r="I23" i="10"/>
  <c r="F23" i="10"/>
  <c r="C23" i="10"/>
  <c r="X22" i="10"/>
  <c r="U22" i="10"/>
  <c r="R22" i="10"/>
  <c r="O22" i="10"/>
  <c r="L22" i="10"/>
  <c r="I22" i="10"/>
  <c r="F22" i="10"/>
  <c r="C22" i="10"/>
  <c r="X21" i="10"/>
  <c r="R21" i="10"/>
  <c r="O21" i="10"/>
  <c r="X19" i="10"/>
  <c r="U19" i="10"/>
  <c r="R19" i="10"/>
  <c r="O19" i="10"/>
  <c r="L19" i="10"/>
  <c r="I19" i="10"/>
  <c r="F19" i="10"/>
  <c r="C19" i="10"/>
  <c r="X18" i="10"/>
  <c r="U18" i="10"/>
  <c r="R18" i="10"/>
  <c r="O18" i="10"/>
  <c r="L18" i="10"/>
  <c r="I18" i="10"/>
  <c r="F18" i="10"/>
  <c r="C18" i="10"/>
  <c r="R17" i="10"/>
  <c r="L17" i="10"/>
  <c r="I17" i="10"/>
  <c r="F17" i="10"/>
  <c r="X14" i="10"/>
  <c r="U14" i="10"/>
  <c r="R14" i="10"/>
  <c r="O14" i="10"/>
  <c r="L14" i="10"/>
  <c r="I14" i="10"/>
  <c r="F14" i="10"/>
  <c r="C14" i="10"/>
  <c r="X13" i="10"/>
  <c r="U13" i="10"/>
  <c r="R13" i="10"/>
  <c r="O13" i="10"/>
  <c r="L13" i="10"/>
  <c r="I13" i="10"/>
  <c r="F13" i="10"/>
  <c r="C13" i="10"/>
  <c r="R12" i="10"/>
  <c r="O12" i="10"/>
  <c r="L12" i="10"/>
  <c r="I12" i="10"/>
  <c r="F12" i="10"/>
  <c r="X9" i="10"/>
  <c r="U9" i="10"/>
  <c r="R9" i="10"/>
  <c r="O9" i="10"/>
  <c r="L9" i="10"/>
  <c r="I9" i="10"/>
  <c r="F9" i="10"/>
  <c r="C9" i="10"/>
  <c r="F21" i="11" l="1"/>
  <c r="L12" i="12"/>
  <c r="O12" i="12"/>
  <c r="R21" i="13"/>
  <c r="F21" i="13"/>
  <c r="U17" i="10"/>
  <c r="C12" i="10"/>
  <c r="C17" i="10"/>
  <c r="O21" i="13"/>
  <c r="U21" i="13"/>
  <c r="X21" i="13"/>
  <c r="C21" i="13"/>
  <c r="I21" i="13"/>
  <c r="L21" i="13"/>
  <c r="O21" i="12"/>
  <c r="R21" i="12"/>
  <c r="U21" i="12"/>
  <c r="X21" i="12"/>
  <c r="C21" i="12"/>
  <c r="F21" i="12"/>
  <c r="I21" i="12"/>
  <c r="L21" i="12"/>
  <c r="O21" i="11"/>
  <c r="R21" i="11"/>
  <c r="U21" i="11"/>
  <c r="X21" i="11"/>
  <c r="C21" i="11"/>
  <c r="I21" i="11"/>
  <c r="L21" i="11"/>
  <c r="C1" i="1"/>
  <c r="E1" i="1"/>
  <c r="C2" i="1"/>
  <c r="C3" i="1"/>
  <c r="Y6" i="11"/>
  <c r="X6" i="11"/>
  <c r="V6" i="11"/>
  <c r="U6" i="11"/>
  <c r="S6" i="11"/>
  <c r="R6" i="11"/>
  <c r="P6" i="11"/>
  <c r="O6" i="11"/>
  <c r="M6" i="11"/>
  <c r="L6" i="11"/>
  <c r="J6" i="11"/>
  <c r="F6" i="11"/>
  <c r="D6" i="11"/>
  <c r="Y6" i="12"/>
  <c r="X6" i="12"/>
  <c r="V6" i="12"/>
  <c r="U6" i="12"/>
  <c r="S6" i="12"/>
  <c r="R6" i="12"/>
  <c r="P6" i="12"/>
  <c r="O6" i="12"/>
  <c r="M6" i="12"/>
  <c r="L6" i="12"/>
  <c r="J6" i="12"/>
  <c r="F6" i="12"/>
  <c r="D6" i="12"/>
  <c r="Y6" i="13"/>
  <c r="X6" i="13"/>
  <c r="V6" i="13"/>
  <c r="U6" i="13"/>
  <c r="S6" i="13"/>
  <c r="R6" i="13"/>
  <c r="P6" i="13"/>
  <c r="O6" i="13"/>
  <c r="M6" i="13"/>
  <c r="L6" i="13"/>
  <c r="J6" i="13"/>
  <c r="F6" i="13"/>
  <c r="D6" i="13"/>
  <c r="D6" i="10"/>
  <c r="Y6" i="10"/>
  <c r="X6" i="10"/>
  <c r="V6" i="10"/>
  <c r="U6" i="10"/>
  <c r="S6" i="10"/>
  <c r="R6" i="10"/>
  <c r="P6" i="10"/>
  <c r="O6" i="10"/>
  <c r="M6" i="10"/>
  <c r="L6" i="10"/>
  <c r="J6" i="10"/>
  <c r="F6" i="10"/>
  <c r="G60" i="9" l="1"/>
  <c r="F60" i="9"/>
  <c r="E60" i="9"/>
  <c r="D60" i="9"/>
  <c r="C60" i="9"/>
  <c r="G47" i="9"/>
  <c r="F47" i="9"/>
  <c r="E47" i="9"/>
  <c r="D47" i="9"/>
  <c r="C47" i="9"/>
  <c r="G34" i="9"/>
  <c r="F34" i="9"/>
  <c r="E34" i="9"/>
  <c r="D34" i="9"/>
  <c r="C34" i="9"/>
  <c r="G21" i="9"/>
  <c r="F21" i="9"/>
  <c r="E21" i="9"/>
  <c r="D21" i="9"/>
  <c r="C21" i="9"/>
  <c r="F59" i="9" l="1"/>
  <c r="F46" i="9"/>
  <c r="F33" i="9"/>
  <c r="F20" i="9"/>
  <c r="G59" i="9" l="1"/>
  <c r="E59" i="9"/>
  <c r="D59" i="9"/>
  <c r="C59" i="9"/>
  <c r="G46" i="9"/>
  <c r="E46" i="9"/>
  <c r="D46" i="9"/>
  <c r="C46" i="9"/>
  <c r="G20" i="9"/>
  <c r="C20" i="9"/>
  <c r="G33" i="9"/>
  <c r="E33" i="9"/>
  <c r="D33" i="9"/>
  <c r="C33" i="9"/>
  <c r="E20" i="9"/>
  <c r="D20" i="9"/>
  <c r="C61" i="9" l="1"/>
  <c r="H19" i="1"/>
  <c r="C12" i="1"/>
  <c r="C13" i="1"/>
  <c r="C16" i="1"/>
  <c r="C17" i="1"/>
  <c r="C19" i="1"/>
  <c r="C20" i="1"/>
  <c r="C23" i="1"/>
  <c r="C24" i="1"/>
  <c r="C18" i="1" l="1"/>
  <c r="G61" i="9" l="1"/>
  <c r="F61" i="9"/>
  <c r="E61" i="9"/>
  <c r="D61" i="9"/>
  <c r="G48" i="9"/>
  <c r="F48" i="9"/>
  <c r="E48" i="9"/>
  <c r="D48" i="9"/>
  <c r="G35" i="9"/>
  <c r="F35" i="9"/>
  <c r="E35" i="9"/>
  <c r="D35" i="9"/>
  <c r="C35" i="9"/>
  <c r="G22" i="9"/>
  <c r="F22" i="9"/>
  <c r="E22" i="9"/>
  <c r="D22" i="9"/>
  <c r="C22" i="9"/>
  <c r="D13" i="1" s="1"/>
  <c r="L13" i="4" l="1"/>
  <c r="J13" i="4"/>
  <c r="H13" i="4"/>
  <c r="F13" i="4"/>
  <c r="K13" i="4"/>
  <c r="K12" i="4"/>
  <c r="I13" i="4"/>
  <c r="I12" i="4"/>
  <c r="G13" i="4"/>
  <c r="G12" i="4"/>
  <c r="E13" i="4"/>
  <c r="E12" i="4"/>
  <c r="D13" i="4"/>
  <c r="C13" i="4"/>
  <c r="C12" i="4"/>
  <c r="L13" i="3"/>
  <c r="K13" i="3"/>
  <c r="K12" i="3"/>
  <c r="J13" i="3"/>
  <c r="I13" i="3"/>
  <c r="I12" i="3"/>
  <c r="H13" i="3"/>
  <c r="G13" i="3"/>
  <c r="G12" i="3"/>
  <c r="F13" i="3"/>
  <c r="E13" i="3"/>
  <c r="E12" i="3"/>
  <c r="C13" i="3"/>
  <c r="L13" i="2"/>
  <c r="K13" i="2"/>
  <c r="J13" i="2"/>
  <c r="I13" i="2"/>
  <c r="H13" i="2"/>
  <c r="G13" i="2"/>
  <c r="F13" i="2"/>
  <c r="E13" i="2"/>
  <c r="D13" i="2"/>
  <c r="C13" i="2"/>
  <c r="K12" i="2"/>
  <c r="I12" i="2"/>
  <c r="G12" i="2"/>
  <c r="E12" i="2"/>
  <c r="C12" i="2"/>
  <c r="G37" i="9"/>
  <c r="F37" i="9"/>
  <c r="E37" i="9"/>
  <c r="D37" i="9"/>
  <c r="C37" i="9"/>
  <c r="G50" i="9"/>
  <c r="K9" i="4" s="1"/>
  <c r="F50" i="9"/>
  <c r="I9" i="4" s="1"/>
  <c r="E50" i="9"/>
  <c r="G9" i="4" s="1"/>
  <c r="D50" i="9"/>
  <c r="D51" i="9" s="1"/>
  <c r="F10" i="4" s="1"/>
  <c r="C50" i="9"/>
  <c r="C9" i="4" s="1"/>
  <c r="G24" i="9"/>
  <c r="K9" i="2" s="1"/>
  <c r="F24" i="9"/>
  <c r="F25" i="9" s="1"/>
  <c r="J10" i="2" s="1"/>
  <c r="E24" i="9"/>
  <c r="G9" i="2" s="1"/>
  <c r="D24" i="9"/>
  <c r="D25" i="9" s="1"/>
  <c r="F10" i="2" s="1"/>
  <c r="C24" i="9"/>
  <c r="C9" i="2" s="1"/>
  <c r="G11" i="9"/>
  <c r="G12" i="9" s="1"/>
  <c r="F11" i="9"/>
  <c r="F12" i="9" s="1"/>
  <c r="E11" i="9"/>
  <c r="E12" i="9" s="1"/>
  <c r="D11" i="9"/>
  <c r="D12" i="9" s="1"/>
  <c r="C11" i="9"/>
  <c r="C53" i="9" l="1"/>
  <c r="C52" i="9"/>
  <c r="C54" i="9"/>
  <c r="E9" i="2"/>
  <c r="D57" i="9"/>
  <c r="D52" i="9"/>
  <c r="D54" i="9"/>
  <c r="D53" i="9"/>
  <c r="G57" i="9"/>
  <c r="G53" i="9"/>
  <c r="G54" i="9"/>
  <c r="G52" i="9"/>
  <c r="E57" i="9"/>
  <c r="E53" i="9"/>
  <c r="E54" i="9"/>
  <c r="E52" i="9"/>
  <c r="F57" i="9"/>
  <c r="F54" i="9"/>
  <c r="F53" i="9"/>
  <c r="F52" i="9"/>
  <c r="F51" i="9"/>
  <c r="J10" i="4" s="1"/>
  <c r="G9" i="3"/>
  <c r="E38" i="9"/>
  <c r="H10" i="3" s="1"/>
  <c r="F38" i="9"/>
  <c r="J10" i="3" s="1"/>
  <c r="I9" i="3"/>
  <c r="G38" i="9"/>
  <c r="L10" i="3" s="1"/>
  <c r="E9" i="3"/>
  <c r="D38" i="9"/>
  <c r="F10" i="3" s="1"/>
  <c r="E25" i="9"/>
  <c r="H10" i="2" s="1"/>
  <c r="I9" i="2"/>
  <c r="C9" i="3"/>
  <c r="C38" i="9"/>
  <c r="D10" i="3" s="1"/>
  <c r="C12" i="9"/>
  <c r="D10" i="1" s="1"/>
  <c r="C9" i="1"/>
  <c r="G51" i="9"/>
  <c r="L10" i="4" s="1"/>
  <c r="E51" i="9"/>
  <c r="H10" i="4" s="1"/>
  <c r="E9" i="4"/>
  <c r="C51" i="9"/>
  <c r="D10" i="4" s="1"/>
  <c r="K9" i="3"/>
  <c r="C12" i="3"/>
  <c r="C48" i="9"/>
  <c r="D13" i="3" s="1"/>
  <c r="G25" i="9"/>
  <c r="L10" i="2" s="1"/>
  <c r="C25" i="9"/>
  <c r="D10" i="2" s="1"/>
  <c r="C57" i="9"/>
  <c r="B3" i="23"/>
  <c r="B2" i="23"/>
  <c r="D1" i="23"/>
  <c r="B1" i="23"/>
  <c r="B3" i="8"/>
  <c r="B2" i="8"/>
  <c r="D1" i="8"/>
  <c r="B1" i="8"/>
  <c r="C3" i="4"/>
  <c r="C2" i="4"/>
  <c r="E1" i="4"/>
  <c r="C1" i="4"/>
  <c r="C3" i="3"/>
  <c r="C2" i="3"/>
  <c r="E1" i="3"/>
  <c r="C1" i="3"/>
  <c r="C3" i="2"/>
  <c r="C2" i="2"/>
  <c r="E1" i="2"/>
  <c r="C1" i="2"/>
  <c r="B3" i="11"/>
  <c r="B2" i="11"/>
  <c r="D1" i="11"/>
  <c r="B1" i="11"/>
  <c r="C6" i="11" s="1"/>
  <c r="B3" i="12"/>
  <c r="B2" i="12"/>
  <c r="D1" i="12"/>
  <c r="B1" i="12"/>
  <c r="C6" i="12" s="1"/>
  <c r="B3" i="13"/>
  <c r="B2" i="13"/>
  <c r="D1" i="13"/>
  <c r="B1" i="13"/>
  <c r="C6" i="13" s="1"/>
  <c r="B3" i="10"/>
  <c r="B2" i="10"/>
  <c r="D1" i="10"/>
  <c r="B1" i="10"/>
  <c r="C6" i="10" s="1"/>
  <c r="K24" i="4"/>
  <c r="I24" i="4"/>
  <c r="G24" i="4"/>
  <c r="E24" i="4"/>
  <c r="C24" i="4"/>
  <c r="K23" i="4"/>
  <c r="I23" i="4"/>
  <c r="G23" i="4"/>
  <c r="E23" i="4"/>
  <c r="C23" i="4"/>
  <c r="K22" i="4"/>
  <c r="I22" i="4"/>
  <c r="G22" i="4"/>
  <c r="E22" i="4"/>
  <c r="C22" i="4"/>
  <c r="K20" i="4"/>
  <c r="I20" i="4"/>
  <c r="G20" i="4"/>
  <c r="E20" i="4"/>
  <c r="C20" i="4"/>
  <c r="K19" i="4"/>
  <c r="I19" i="4"/>
  <c r="G19" i="4"/>
  <c r="E19" i="4"/>
  <c r="C19" i="4"/>
  <c r="K17" i="4"/>
  <c r="I17" i="4"/>
  <c r="G17" i="4"/>
  <c r="E17" i="4"/>
  <c r="C17" i="4"/>
  <c r="K16" i="4"/>
  <c r="I16" i="4"/>
  <c r="G16" i="4"/>
  <c r="E16" i="4"/>
  <c r="C16" i="4"/>
  <c r="K24" i="3"/>
  <c r="I24" i="3"/>
  <c r="G24" i="3"/>
  <c r="E24" i="3"/>
  <c r="C24" i="3"/>
  <c r="K23" i="3"/>
  <c r="I23" i="3"/>
  <c r="G23" i="3"/>
  <c r="E23" i="3"/>
  <c r="C23" i="3"/>
  <c r="K22" i="3"/>
  <c r="I22" i="3"/>
  <c r="G22" i="3"/>
  <c r="E22" i="3"/>
  <c r="C22" i="3"/>
  <c r="K20" i="3"/>
  <c r="I20" i="3"/>
  <c r="G20" i="3"/>
  <c r="E20" i="3"/>
  <c r="C20" i="3"/>
  <c r="K19" i="3"/>
  <c r="I19" i="3"/>
  <c r="G19" i="3"/>
  <c r="E19" i="3"/>
  <c r="C19" i="3"/>
  <c r="K17" i="3"/>
  <c r="I17" i="3"/>
  <c r="G17" i="3"/>
  <c r="E17" i="3"/>
  <c r="C17" i="3"/>
  <c r="K16" i="3"/>
  <c r="I16" i="3"/>
  <c r="G16" i="3"/>
  <c r="E16" i="3"/>
  <c r="C16" i="3"/>
  <c r="K24" i="2"/>
  <c r="I24" i="2"/>
  <c r="G24" i="2"/>
  <c r="E24" i="2"/>
  <c r="C24" i="2"/>
  <c r="K23" i="2"/>
  <c r="I23" i="2"/>
  <c r="G23" i="2"/>
  <c r="E23" i="2"/>
  <c r="C23" i="2"/>
  <c r="K22" i="2"/>
  <c r="I22" i="2"/>
  <c r="G22" i="2"/>
  <c r="E22" i="2"/>
  <c r="C22" i="2"/>
  <c r="K20" i="2"/>
  <c r="I20" i="2"/>
  <c r="G20" i="2"/>
  <c r="E20" i="2"/>
  <c r="C20" i="2"/>
  <c r="K19" i="2"/>
  <c r="I19" i="2"/>
  <c r="G19" i="2"/>
  <c r="E19" i="2"/>
  <c r="C19" i="2"/>
  <c r="K17" i="2"/>
  <c r="I17" i="2"/>
  <c r="G17" i="2"/>
  <c r="E17" i="2"/>
  <c r="C17" i="2"/>
  <c r="K16" i="2"/>
  <c r="I16" i="2"/>
  <c r="G16" i="2"/>
  <c r="E16" i="2"/>
  <c r="C16" i="2"/>
  <c r="K22" i="1"/>
  <c r="K23" i="1"/>
  <c r="K19" i="1"/>
  <c r="K20" i="1"/>
  <c r="K16" i="1"/>
  <c r="K17" i="1"/>
  <c r="I22" i="1"/>
  <c r="I23" i="1"/>
  <c r="I19" i="1"/>
  <c r="I20" i="1"/>
  <c r="I16" i="1"/>
  <c r="I17" i="1"/>
  <c r="G22" i="1"/>
  <c r="G23" i="1"/>
  <c r="G19" i="1"/>
  <c r="G20" i="1"/>
  <c r="G17" i="1"/>
  <c r="G16" i="1"/>
  <c r="K24" i="1"/>
  <c r="I24" i="1"/>
  <c r="G24" i="1"/>
  <c r="E24" i="1"/>
  <c r="E22" i="1"/>
  <c r="E23" i="1"/>
  <c r="E19" i="1"/>
  <c r="E20" i="1"/>
  <c r="E16" i="1"/>
  <c r="E17" i="1"/>
  <c r="C22" i="1"/>
  <c r="W6" i="10" l="1"/>
  <c r="T6" i="10"/>
  <c r="N6" i="10"/>
  <c r="F28" i="10" s="1"/>
  <c r="K6" i="10"/>
  <c r="E28" i="10" s="1"/>
  <c r="I6" i="10"/>
  <c r="E6" i="10"/>
  <c r="C28" i="10" s="1"/>
  <c r="Q6" i="10"/>
  <c r="H6" i="10"/>
  <c r="D28" i="10" s="1"/>
  <c r="G6" i="10"/>
  <c r="B6" i="10"/>
  <c r="B28" i="10" s="1"/>
  <c r="Q6" i="12"/>
  <c r="I6" i="12"/>
  <c r="H6" i="12"/>
  <c r="D28" i="12" s="1"/>
  <c r="N6" i="12"/>
  <c r="F28" i="12" s="1"/>
  <c r="E6" i="12"/>
  <c r="C28" i="12" s="1"/>
  <c r="K6" i="12"/>
  <c r="E28" i="12" s="1"/>
  <c r="W6" i="12"/>
  <c r="G6" i="12"/>
  <c r="T6" i="12"/>
  <c r="B6" i="12"/>
  <c r="B28" i="12" s="1"/>
  <c r="A132" i="23"/>
  <c r="A90" i="23"/>
  <c r="A48" i="23"/>
  <c r="A6" i="23"/>
  <c r="Q6" i="13"/>
  <c r="I6" i="13"/>
  <c r="H6" i="13"/>
  <c r="D28" i="13" s="1"/>
  <c r="K6" i="13"/>
  <c r="E28" i="13" s="1"/>
  <c r="W6" i="13"/>
  <c r="G6" i="13"/>
  <c r="N6" i="13"/>
  <c r="F28" i="13" s="1"/>
  <c r="E6" i="13"/>
  <c r="C28" i="13" s="1"/>
  <c r="T6" i="13"/>
  <c r="B6" i="13"/>
  <c r="B28" i="13" s="1"/>
  <c r="Q6" i="11"/>
  <c r="I6" i="11"/>
  <c r="H6" i="11"/>
  <c r="D28" i="11" s="1"/>
  <c r="E6" i="11"/>
  <c r="C28" i="11" s="1"/>
  <c r="K6" i="11"/>
  <c r="E28" i="11" s="1"/>
  <c r="W6" i="11"/>
  <c r="G6" i="11"/>
  <c r="N6" i="11"/>
  <c r="F28" i="11" s="1"/>
  <c r="T6" i="11"/>
  <c r="B6" i="11"/>
  <c r="B28" i="11" s="1"/>
  <c r="L13" i="1"/>
  <c r="J13" i="1"/>
  <c r="K13" i="1"/>
  <c r="I13" i="1"/>
  <c r="K12" i="1"/>
  <c r="I12" i="1"/>
  <c r="H13" i="1"/>
  <c r="G13" i="1"/>
  <c r="G12" i="1"/>
  <c r="F13" i="1"/>
  <c r="E13" i="1"/>
  <c r="E12" i="1"/>
  <c r="L10" i="1"/>
  <c r="K9" i="1"/>
  <c r="J10" i="1"/>
  <c r="I9" i="1"/>
  <c r="H10" i="1"/>
  <c r="G9" i="1"/>
  <c r="F10" i="1"/>
  <c r="E9" i="1"/>
  <c r="L23" i="4" l="1"/>
  <c r="J23" i="4"/>
  <c r="H23" i="4"/>
  <c r="F23" i="4"/>
  <c r="D23" i="4"/>
  <c r="L22" i="4"/>
  <c r="J22" i="4"/>
  <c r="H22" i="4"/>
  <c r="F22" i="4"/>
  <c r="D22" i="4"/>
  <c r="K21" i="4"/>
  <c r="I21" i="4"/>
  <c r="G21" i="4"/>
  <c r="E21" i="4"/>
  <c r="C21" i="4"/>
  <c r="L20" i="4"/>
  <c r="J20" i="4"/>
  <c r="H20" i="4"/>
  <c r="F20" i="4"/>
  <c r="D20" i="4"/>
  <c r="L19" i="4"/>
  <c r="J19" i="4"/>
  <c r="H19" i="4"/>
  <c r="F19" i="4"/>
  <c r="D19" i="4"/>
  <c r="K18" i="4"/>
  <c r="G18" i="4"/>
  <c r="C18" i="4"/>
  <c r="L17" i="4"/>
  <c r="J17" i="4"/>
  <c r="H17" i="4"/>
  <c r="F17" i="4"/>
  <c r="D17" i="4"/>
  <c r="L16" i="4"/>
  <c r="J16" i="4"/>
  <c r="H16" i="4"/>
  <c r="F16" i="4"/>
  <c r="D16" i="4"/>
  <c r="L23" i="3"/>
  <c r="J23" i="3"/>
  <c r="H23" i="3"/>
  <c r="F23" i="3"/>
  <c r="D23" i="3"/>
  <c r="L22" i="3"/>
  <c r="J22" i="3"/>
  <c r="H22" i="3"/>
  <c r="F22" i="3"/>
  <c r="D22" i="3"/>
  <c r="L20" i="3"/>
  <c r="J20" i="3"/>
  <c r="H20" i="3"/>
  <c r="F20" i="3"/>
  <c r="D20" i="3"/>
  <c r="L19" i="3"/>
  <c r="J19" i="3"/>
  <c r="H19" i="3"/>
  <c r="F19" i="3"/>
  <c r="D19" i="3"/>
  <c r="L17" i="3"/>
  <c r="J17" i="3"/>
  <c r="H17" i="3"/>
  <c r="F17" i="3"/>
  <c r="D17" i="3"/>
  <c r="L16" i="3"/>
  <c r="J16" i="3"/>
  <c r="H16" i="3"/>
  <c r="F16" i="3"/>
  <c r="L23" i="2"/>
  <c r="J23" i="2"/>
  <c r="H23" i="2"/>
  <c r="F23" i="2"/>
  <c r="D23" i="2"/>
  <c r="L22" i="2"/>
  <c r="J22" i="2"/>
  <c r="H22" i="2"/>
  <c r="F22" i="2"/>
  <c r="D22" i="2"/>
  <c r="L20" i="2"/>
  <c r="J20" i="2"/>
  <c r="H20" i="2"/>
  <c r="F20" i="2"/>
  <c r="D20" i="2"/>
  <c r="L19" i="2"/>
  <c r="J19" i="2"/>
  <c r="H19" i="2"/>
  <c r="F19" i="2"/>
  <c r="D19" i="2"/>
  <c r="L17" i="2"/>
  <c r="J17" i="2"/>
  <c r="H17" i="2"/>
  <c r="F17" i="2"/>
  <c r="D17" i="2"/>
  <c r="L16" i="2"/>
  <c r="J16" i="2"/>
  <c r="H16" i="2"/>
  <c r="F16" i="2"/>
  <c r="D16" i="2"/>
  <c r="G45" i="9" l="1"/>
  <c r="E31" i="9"/>
  <c r="E28" i="9"/>
  <c r="E27" i="9"/>
  <c r="E26" i="9"/>
  <c r="E39" i="9"/>
  <c r="E41" i="9"/>
  <c r="E40" i="9"/>
  <c r="F31" i="9"/>
  <c r="F27" i="9"/>
  <c r="F28" i="9"/>
  <c r="F26" i="9"/>
  <c r="F44" i="9"/>
  <c r="F41" i="9"/>
  <c r="F40" i="9"/>
  <c r="F39" i="9"/>
  <c r="D40" i="9"/>
  <c r="D41" i="9"/>
  <c r="D39" i="9"/>
  <c r="C31" i="9"/>
  <c r="C26" i="9"/>
  <c r="C27" i="9"/>
  <c r="C28" i="9"/>
  <c r="G31" i="9"/>
  <c r="G26" i="9"/>
  <c r="G28" i="9"/>
  <c r="G27" i="9"/>
  <c r="G41" i="9"/>
  <c r="G39" i="9"/>
  <c r="G40" i="9"/>
  <c r="G15" i="3"/>
  <c r="D31" i="9"/>
  <c r="D27" i="9"/>
  <c r="D28" i="9"/>
  <c r="D26" i="9"/>
  <c r="C41" i="9"/>
  <c r="C40" i="9"/>
  <c r="C39" i="9"/>
  <c r="K15" i="4"/>
  <c r="L15" i="4"/>
  <c r="G56" i="9"/>
  <c r="G15" i="4"/>
  <c r="H15" i="4"/>
  <c r="E56" i="9"/>
  <c r="C15" i="4"/>
  <c r="K21" i="3"/>
  <c r="K18" i="3"/>
  <c r="G44" i="9"/>
  <c r="K15" i="3"/>
  <c r="L15" i="3"/>
  <c r="G43" i="9"/>
  <c r="I21" i="3"/>
  <c r="F45" i="9"/>
  <c r="G21" i="3"/>
  <c r="E45" i="9"/>
  <c r="E21" i="3"/>
  <c r="C21" i="3"/>
  <c r="C45" i="9"/>
  <c r="C18" i="3"/>
  <c r="C44" i="9"/>
  <c r="C15" i="3"/>
  <c r="K21" i="2"/>
  <c r="G32" i="9"/>
  <c r="I21" i="2"/>
  <c r="F32" i="9"/>
  <c r="G21" i="2"/>
  <c r="E32" i="9"/>
  <c r="E21" i="2"/>
  <c r="D32" i="9"/>
  <c r="C21" i="2"/>
  <c r="C32" i="9"/>
  <c r="G18" i="3"/>
  <c r="E44" i="9"/>
  <c r="L18" i="4"/>
  <c r="J18" i="4"/>
  <c r="I18" i="4"/>
  <c r="H18" i="4"/>
  <c r="F18" i="4"/>
  <c r="E18" i="4"/>
  <c r="D18" i="4"/>
  <c r="L18" i="3"/>
  <c r="J18" i="3"/>
  <c r="I18" i="3"/>
  <c r="H18" i="3"/>
  <c r="E18" i="3"/>
  <c r="D21" i="3"/>
  <c r="I15" i="3"/>
  <c r="E15" i="3"/>
  <c r="I15" i="4"/>
  <c r="E15" i="4"/>
  <c r="D16" i="3"/>
  <c r="L21" i="2"/>
  <c r="L18" i="2"/>
  <c r="K18" i="2"/>
  <c r="J18" i="2"/>
  <c r="I18" i="2"/>
  <c r="J21" i="2"/>
  <c r="H18" i="2"/>
  <c r="G18" i="2"/>
  <c r="F18" i="2"/>
  <c r="E18" i="2"/>
  <c r="F21" i="2"/>
  <c r="D21" i="2"/>
  <c r="C18" i="2"/>
  <c r="K15" i="2"/>
  <c r="I15" i="2"/>
  <c r="G15" i="2"/>
  <c r="E15" i="2"/>
  <c r="C15" i="2"/>
  <c r="D18" i="2"/>
  <c r="G171" i="23"/>
  <c r="F171" i="23"/>
  <c r="D171" i="23"/>
  <c r="H170" i="23"/>
  <c r="E170" i="23"/>
  <c r="H169" i="23"/>
  <c r="E169" i="23"/>
  <c r="H168" i="23"/>
  <c r="E168" i="23"/>
  <c r="H167" i="23"/>
  <c r="E167" i="23"/>
  <c r="H166" i="23"/>
  <c r="E166" i="23"/>
  <c r="H165" i="23"/>
  <c r="E165" i="23"/>
  <c r="H164" i="23"/>
  <c r="E164" i="23"/>
  <c r="H163" i="23"/>
  <c r="E163" i="23"/>
  <c r="H162" i="23"/>
  <c r="E162" i="23"/>
  <c r="H161" i="23"/>
  <c r="E161" i="23"/>
  <c r="H160" i="23"/>
  <c r="E160" i="23"/>
  <c r="H159" i="23"/>
  <c r="E159" i="23"/>
  <c r="H158" i="23"/>
  <c r="E158" i="23"/>
  <c r="H157" i="23"/>
  <c r="E157" i="23"/>
  <c r="J150" i="23"/>
  <c r="I150" i="23"/>
  <c r="H150" i="23"/>
  <c r="F150" i="23"/>
  <c r="E150" i="23"/>
  <c r="D150" i="23"/>
  <c r="K149" i="23"/>
  <c r="L149" i="23" s="1"/>
  <c r="G149" i="23"/>
  <c r="C149" i="23"/>
  <c r="M149" i="23" s="1"/>
  <c r="K148" i="23"/>
  <c r="L148" i="23" s="1"/>
  <c r="G148" i="23"/>
  <c r="C148" i="23"/>
  <c r="J145" i="23"/>
  <c r="I145" i="23"/>
  <c r="H145" i="23"/>
  <c r="F145" i="23"/>
  <c r="E145" i="23"/>
  <c r="E153" i="23" s="1"/>
  <c r="D145" i="23"/>
  <c r="K144" i="23"/>
  <c r="L144" i="23" s="1"/>
  <c r="G144" i="23"/>
  <c r="C144" i="23"/>
  <c r="O144" i="23" s="1"/>
  <c r="K143" i="23"/>
  <c r="L143" i="23" s="1"/>
  <c r="G143" i="23"/>
  <c r="C143" i="23"/>
  <c r="M143" i="23" s="1"/>
  <c r="K142" i="23"/>
  <c r="L142" i="23" s="1"/>
  <c r="G142" i="23"/>
  <c r="C142" i="23"/>
  <c r="M142" i="23" s="1"/>
  <c r="K141" i="23"/>
  <c r="L141" i="23" s="1"/>
  <c r="G141" i="23"/>
  <c r="C141" i="23"/>
  <c r="M141" i="23" s="1"/>
  <c r="K140" i="23"/>
  <c r="L140" i="23" s="1"/>
  <c r="G140" i="23"/>
  <c r="C140" i="23"/>
  <c r="O140" i="23" s="1"/>
  <c r="K139" i="23"/>
  <c r="L139" i="23" s="1"/>
  <c r="G139" i="23"/>
  <c r="C139" i="23"/>
  <c r="M139" i="23" s="1"/>
  <c r="K138" i="23"/>
  <c r="L138" i="23" s="1"/>
  <c r="G138" i="23"/>
  <c r="C138" i="23"/>
  <c r="M138" i="23" s="1"/>
  <c r="K137" i="23"/>
  <c r="L137" i="23" s="1"/>
  <c r="G137" i="23"/>
  <c r="C137" i="23"/>
  <c r="M137" i="23" s="1"/>
  <c r="K136" i="23"/>
  <c r="L136" i="23" s="1"/>
  <c r="G136" i="23"/>
  <c r="C136" i="23"/>
  <c r="O136" i="23" s="1"/>
  <c r="K135" i="23"/>
  <c r="G135" i="23"/>
  <c r="C135" i="23"/>
  <c r="M135" i="23" s="1"/>
  <c r="G129" i="23"/>
  <c r="F129" i="23"/>
  <c r="D129" i="23"/>
  <c r="E128" i="23" s="1"/>
  <c r="H128" i="23"/>
  <c r="H127" i="23"/>
  <c r="H126" i="23"/>
  <c r="H125" i="23"/>
  <c r="E125" i="23"/>
  <c r="H124" i="23"/>
  <c r="H123" i="23"/>
  <c r="H122" i="23"/>
  <c r="E122" i="23"/>
  <c r="H121" i="23"/>
  <c r="E121" i="23"/>
  <c r="H120" i="23"/>
  <c r="H119" i="23"/>
  <c r="E119" i="23"/>
  <c r="H118" i="23"/>
  <c r="E118" i="23"/>
  <c r="H117" i="23"/>
  <c r="E117" i="23"/>
  <c r="H116" i="23"/>
  <c r="H115" i="23"/>
  <c r="E115" i="23"/>
  <c r="J108" i="23"/>
  <c r="I108" i="23"/>
  <c r="H108" i="23"/>
  <c r="F108" i="23"/>
  <c r="E108" i="23"/>
  <c r="D108" i="23"/>
  <c r="K107" i="23"/>
  <c r="L107" i="23" s="1"/>
  <c r="G107" i="23"/>
  <c r="C107" i="23"/>
  <c r="O107" i="23" s="1"/>
  <c r="K106" i="23"/>
  <c r="G106" i="23"/>
  <c r="C106" i="23"/>
  <c r="M106" i="23" s="1"/>
  <c r="J103" i="23"/>
  <c r="I103" i="23"/>
  <c r="H103" i="23"/>
  <c r="F103" i="23"/>
  <c r="E103" i="23"/>
  <c r="D103" i="23"/>
  <c r="K102" i="23"/>
  <c r="L102" i="23" s="1"/>
  <c r="G102" i="23"/>
  <c r="C102" i="23"/>
  <c r="M102" i="23" s="1"/>
  <c r="K101" i="23"/>
  <c r="L101" i="23" s="1"/>
  <c r="G101" i="23"/>
  <c r="C101" i="23"/>
  <c r="M101" i="23" s="1"/>
  <c r="K100" i="23"/>
  <c r="L100" i="23" s="1"/>
  <c r="G100" i="23"/>
  <c r="C100" i="23"/>
  <c r="M100" i="23" s="1"/>
  <c r="K99" i="23"/>
  <c r="L99" i="23" s="1"/>
  <c r="G99" i="23"/>
  <c r="C99" i="23"/>
  <c r="O99" i="23" s="1"/>
  <c r="K98" i="23"/>
  <c r="L98" i="23" s="1"/>
  <c r="G98" i="23"/>
  <c r="C98" i="23"/>
  <c r="M98" i="23" s="1"/>
  <c r="K97" i="23"/>
  <c r="L97" i="23" s="1"/>
  <c r="G97" i="23"/>
  <c r="C97" i="23"/>
  <c r="M97" i="23" s="1"/>
  <c r="K96" i="23"/>
  <c r="L96" i="23" s="1"/>
  <c r="G96" i="23"/>
  <c r="C96" i="23"/>
  <c r="M96" i="23" s="1"/>
  <c r="K95" i="23"/>
  <c r="L95" i="23" s="1"/>
  <c r="G95" i="23"/>
  <c r="C95" i="23"/>
  <c r="O95" i="23" s="1"/>
  <c r="K94" i="23"/>
  <c r="L94" i="23" s="1"/>
  <c r="G94" i="23"/>
  <c r="C94" i="23"/>
  <c r="M94" i="23" s="1"/>
  <c r="K93" i="23"/>
  <c r="L93" i="23" s="1"/>
  <c r="G93" i="23"/>
  <c r="C93" i="23"/>
  <c r="M93" i="23" s="1"/>
  <c r="G87" i="23"/>
  <c r="F87" i="23"/>
  <c r="D87" i="23"/>
  <c r="E86" i="23" s="1"/>
  <c r="H86" i="23"/>
  <c r="H85" i="23"/>
  <c r="H84" i="23"/>
  <c r="H83" i="23"/>
  <c r="E83" i="23"/>
  <c r="H82" i="23"/>
  <c r="H81" i="23"/>
  <c r="H80" i="23"/>
  <c r="H79" i="23"/>
  <c r="E79" i="23"/>
  <c r="H78" i="23"/>
  <c r="H77" i="23"/>
  <c r="H76" i="23"/>
  <c r="H75" i="23"/>
  <c r="E75" i="23"/>
  <c r="H74" i="23"/>
  <c r="H73" i="23"/>
  <c r="J66" i="23"/>
  <c r="I66" i="23"/>
  <c r="H66" i="23"/>
  <c r="F66" i="23"/>
  <c r="E66" i="23"/>
  <c r="D66" i="23"/>
  <c r="K65" i="23"/>
  <c r="L65" i="23" s="1"/>
  <c r="G65" i="23"/>
  <c r="C65" i="23"/>
  <c r="M65" i="23" s="1"/>
  <c r="K64" i="23"/>
  <c r="G64" i="23"/>
  <c r="C64" i="23"/>
  <c r="M64" i="23" s="1"/>
  <c r="J61" i="23"/>
  <c r="I61" i="23"/>
  <c r="H61" i="23"/>
  <c r="F61" i="23"/>
  <c r="E61" i="23"/>
  <c r="E69" i="23" s="1"/>
  <c r="D61" i="23"/>
  <c r="K60" i="23"/>
  <c r="L60" i="23" s="1"/>
  <c r="G60" i="23"/>
  <c r="C60" i="23"/>
  <c r="M60" i="23" s="1"/>
  <c r="K59" i="23"/>
  <c r="L59" i="23" s="1"/>
  <c r="G59" i="23"/>
  <c r="C59" i="23"/>
  <c r="M59" i="23" s="1"/>
  <c r="K58" i="23"/>
  <c r="L58" i="23" s="1"/>
  <c r="G58" i="23"/>
  <c r="C58" i="23"/>
  <c r="O58" i="23" s="1"/>
  <c r="K57" i="23"/>
  <c r="L57" i="23" s="1"/>
  <c r="G57" i="23"/>
  <c r="C57" i="23"/>
  <c r="M57" i="23" s="1"/>
  <c r="K56" i="23"/>
  <c r="L56" i="23" s="1"/>
  <c r="G56" i="23"/>
  <c r="C56" i="23"/>
  <c r="M56" i="23" s="1"/>
  <c r="K55" i="23"/>
  <c r="L55" i="23" s="1"/>
  <c r="G55" i="23"/>
  <c r="C55" i="23"/>
  <c r="M55" i="23" s="1"/>
  <c r="K54" i="23"/>
  <c r="L54" i="23" s="1"/>
  <c r="G54" i="23"/>
  <c r="C54" i="23"/>
  <c r="O54" i="23" s="1"/>
  <c r="K53" i="23"/>
  <c r="L53" i="23" s="1"/>
  <c r="G53" i="23"/>
  <c r="C53" i="23"/>
  <c r="K52" i="23"/>
  <c r="L52" i="23" s="1"/>
  <c r="G52" i="23"/>
  <c r="C52" i="23"/>
  <c r="M52" i="23" s="1"/>
  <c r="K51" i="23"/>
  <c r="L51" i="23" s="1"/>
  <c r="G51" i="23"/>
  <c r="C51" i="23"/>
  <c r="M51" i="23" s="1"/>
  <c r="G45" i="23"/>
  <c r="F45" i="23"/>
  <c r="D45" i="23"/>
  <c r="E41" i="23" s="1"/>
  <c r="H44" i="23"/>
  <c r="E44" i="23"/>
  <c r="H43" i="23"/>
  <c r="E43" i="23"/>
  <c r="H42" i="23"/>
  <c r="E42" i="23"/>
  <c r="H41" i="23"/>
  <c r="H40" i="23"/>
  <c r="E40" i="23"/>
  <c r="H39" i="23"/>
  <c r="H38" i="23"/>
  <c r="E38" i="23"/>
  <c r="H37" i="23"/>
  <c r="E37" i="23"/>
  <c r="H36" i="23"/>
  <c r="H35" i="23"/>
  <c r="E35" i="23"/>
  <c r="H34" i="23"/>
  <c r="H33" i="23"/>
  <c r="H32" i="23"/>
  <c r="E32" i="23"/>
  <c r="H31" i="23"/>
  <c r="J24" i="23"/>
  <c r="I24" i="23"/>
  <c r="H24" i="23"/>
  <c r="F24" i="23"/>
  <c r="E24" i="23"/>
  <c r="D24" i="23"/>
  <c r="K23" i="23"/>
  <c r="L23" i="23" s="1"/>
  <c r="G23" i="23"/>
  <c r="C23" i="23"/>
  <c r="M23" i="23" s="1"/>
  <c r="K22" i="23"/>
  <c r="L22" i="23" s="1"/>
  <c r="G22" i="23"/>
  <c r="G24" i="23" s="1"/>
  <c r="C22" i="23"/>
  <c r="M22" i="23" s="1"/>
  <c r="J19" i="23"/>
  <c r="I19" i="23"/>
  <c r="H19" i="23"/>
  <c r="F19" i="23"/>
  <c r="F27" i="23" s="1"/>
  <c r="E19" i="23"/>
  <c r="D19" i="23"/>
  <c r="D27" i="23" s="1"/>
  <c r="K18" i="23"/>
  <c r="L18" i="23" s="1"/>
  <c r="G18" i="23"/>
  <c r="C18" i="23"/>
  <c r="N18" i="23" s="1"/>
  <c r="K17" i="23"/>
  <c r="L17" i="23" s="1"/>
  <c r="G17" i="23"/>
  <c r="C17" i="23"/>
  <c r="O17" i="23" s="1"/>
  <c r="K16" i="23"/>
  <c r="L16" i="23" s="1"/>
  <c r="G16" i="23"/>
  <c r="C16" i="23"/>
  <c r="N16" i="23" s="1"/>
  <c r="K15" i="23"/>
  <c r="L15" i="23" s="1"/>
  <c r="G15" i="23"/>
  <c r="C15" i="23"/>
  <c r="O15" i="23" s="1"/>
  <c r="K14" i="23"/>
  <c r="L14" i="23" s="1"/>
  <c r="G14" i="23"/>
  <c r="C14" i="23"/>
  <c r="O14" i="23" s="1"/>
  <c r="K13" i="23"/>
  <c r="L13" i="23" s="1"/>
  <c r="G13" i="23"/>
  <c r="C13" i="23"/>
  <c r="N13" i="23" s="1"/>
  <c r="K12" i="23"/>
  <c r="L12" i="23" s="1"/>
  <c r="G12" i="23"/>
  <c r="C12" i="23"/>
  <c r="M12" i="23" s="1"/>
  <c r="K11" i="23"/>
  <c r="L11" i="23" s="1"/>
  <c r="G11" i="23"/>
  <c r="C11" i="23"/>
  <c r="O11" i="23" s="1"/>
  <c r="K10" i="23"/>
  <c r="L10" i="23" s="1"/>
  <c r="G10" i="23"/>
  <c r="C10" i="23"/>
  <c r="O10" i="23" s="1"/>
  <c r="K9" i="23"/>
  <c r="G9" i="23"/>
  <c r="C9" i="23"/>
  <c r="O9" i="23" s="1"/>
  <c r="J27" i="23" l="1"/>
  <c r="E126" i="23"/>
  <c r="E76" i="23"/>
  <c r="E80" i="23"/>
  <c r="E84" i="23"/>
  <c r="E123" i="23"/>
  <c r="E127" i="23"/>
  <c r="E73" i="23"/>
  <c r="E77" i="23"/>
  <c r="E81" i="23"/>
  <c r="E85" i="23"/>
  <c r="I153" i="23"/>
  <c r="E116" i="23"/>
  <c r="E120" i="23"/>
  <c r="E124" i="23"/>
  <c r="E74" i="23"/>
  <c r="E78" i="23"/>
  <c r="E82" i="23"/>
  <c r="I69" i="23"/>
  <c r="G61" i="23"/>
  <c r="F111" i="23"/>
  <c r="G108" i="23"/>
  <c r="G150" i="23"/>
  <c r="G66" i="23"/>
  <c r="K108" i="23"/>
  <c r="L108" i="23" s="1"/>
  <c r="O141" i="23"/>
  <c r="D18" i="3"/>
  <c r="F153" i="23"/>
  <c r="J111" i="23"/>
  <c r="D111" i="23"/>
  <c r="O100" i="23"/>
  <c r="K66" i="23"/>
  <c r="L66" i="23" s="1"/>
  <c r="D69" i="23"/>
  <c r="O55" i="23"/>
  <c r="J15" i="4"/>
  <c r="F56" i="9"/>
  <c r="F15" i="4"/>
  <c r="D56" i="9"/>
  <c r="D15" i="4"/>
  <c r="C56" i="9"/>
  <c r="L21" i="3"/>
  <c r="J15" i="3"/>
  <c r="F43" i="9"/>
  <c r="J21" i="3"/>
  <c r="H21" i="3"/>
  <c r="H15" i="3"/>
  <c r="E43" i="9"/>
  <c r="F15" i="3"/>
  <c r="D43" i="9"/>
  <c r="D15" i="3"/>
  <c r="C43" i="9"/>
  <c r="L15" i="2"/>
  <c r="G30" i="9"/>
  <c r="J15" i="2"/>
  <c r="F30" i="9"/>
  <c r="H21" i="2"/>
  <c r="H15" i="2"/>
  <c r="E30" i="9"/>
  <c r="F15" i="2"/>
  <c r="D30" i="9"/>
  <c r="D15" i="2"/>
  <c r="C30" i="9"/>
  <c r="O22" i="23"/>
  <c r="C150" i="23"/>
  <c r="N150" i="23" s="1"/>
  <c r="N148" i="23"/>
  <c r="O149" i="23"/>
  <c r="H111" i="23"/>
  <c r="N107" i="23"/>
  <c r="L64" i="23"/>
  <c r="N64" i="23"/>
  <c r="J153" i="23"/>
  <c r="K103" i="23"/>
  <c r="I111" i="23"/>
  <c r="H69" i="23"/>
  <c r="J69" i="23"/>
  <c r="K61" i="23"/>
  <c r="N136" i="23"/>
  <c r="O137" i="23"/>
  <c r="N144" i="23"/>
  <c r="D153" i="23"/>
  <c r="N140" i="23"/>
  <c r="G145" i="23"/>
  <c r="N138" i="23"/>
  <c r="N142" i="23"/>
  <c r="N95" i="23"/>
  <c r="O96" i="23"/>
  <c r="N99" i="23"/>
  <c r="N97" i="23"/>
  <c r="N93" i="23"/>
  <c r="N101" i="23"/>
  <c r="E111" i="23"/>
  <c r="N52" i="23"/>
  <c r="N60" i="23"/>
  <c r="F69" i="23"/>
  <c r="G69" i="23"/>
  <c r="O51" i="23"/>
  <c r="N54" i="23"/>
  <c r="N56" i="23"/>
  <c r="N58" i="23"/>
  <c r="O59" i="23"/>
  <c r="E171" i="23"/>
  <c r="H129" i="23"/>
  <c r="I124" i="23" s="1"/>
  <c r="I128" i="23"/>
  <c r="I116" i="23"/>
  <c r="H45" i="23"/>
  <c r="I42" i="23" s="1"/>
  <c r="E31" i="23"/>
  <c r="E34" i="23"/>
  <c r="E39" i="23"/>
  <c r="E33" i="23"/>
  <c r="E36" i="23"/>
  <c r="F21" i="4"/>
  <c r="D58" i="9"/>
  <c r="J21" i="4"/>
  <c r="F58" i="9"/>
  <c r="D21" i="4"/>
  <c r="C58" i="9"/>
  <c r="H21" i="4"/>
  <c r="E58" i="9"/>
  <c r="L21" i="4"/>
  <c r="G58" i="9"/>
  <c r="F21" i="3"/>
  <c r="D45" i="9"/>
  <c r="F18" i="3"/>
  <c r="D44" i="9"/>
  <c r="N23" i="23"/>
  <c r="C24" i="23"/>
  <c r="O24" i="23" s="1"/>
  <c r="K19" i="23"/>
  <c r="I27" i="23"/>
  <c r="O12" i="23"/>
  <c r="O13" i="23"/>
  <c r="N14" i="23"/>
  <c r="O16" i="23"/>
  <c r="N10" i="23"/>
  <c r="N12" i="23"/>
  <c r="N17" i="23"/>
  <c r="E27" i="23"/>
  <c r="O53" i="23"/>
  <c r="N53" i="23"/>
  <c r="L9" i="23"/>
  <c r="M10" i="23"/>
  <c r="N11" i="23"/>
  <c r="M14" i="23"/>
  <c r="N15" i="23"/>
  <c r="M18" i="23"/>
  <c r="O98" i="23"/>
  <c r="N98" i="23"/>
  <c r="K145" i="23"/>
  <c r="F67" i="9" s="1"/>
  <c r="O139" i="23"/>
  <c r="N139" i="23"/>
  <c r="K150" i="23"/>
  <c r="L150" i="23" s="1"/>
  <c r="C61" i="23"/>
  <c r="C19" i="23"/>
  <c r="O18" i="23"/>
  <c r="O57" i="23"/>
  <c r="N57" i="23"/>
  <c r="C108" i="23"/>
  <c r="O106" i="23"/>
  <c r="N106" i="23"/>
  <c r="M11" i="23"/>
  <c r="M15" i="23"/>
  <c r="M9" i="23"/>
  <c r="M13" i="23"/>
  <c r="H27" i="23"/>
  <c r="G19" i="23"/>
  <c r="G27" i="23" s="1"/>
  <c r="N9" i="23"/>
  <c r="M16" i="23"/>
  <c r="K24" i="23"/>
  <c r="M53" i="23"/>
  <c r="O65" i="23"/>
  <c r="N65" i="23"/>
  <c r="H87" i="23"/>
  <c r="I78" i="23" s="1"/>
  <c r="G103" i="23"/>
  <c r="G111" i="23" s="1"/>
  <c r="O94" i="23"/>
  <c r="N94" i="23"/>
  <c r="O102" i="23"/>
  <c r="N102" i="23"/>
  <c r="C145" i="23"/>
  <c r="O135" i="23"/>
  <c r="N135" i="23"/>
  <c r="O143" i="23"/>
  <c r="N143" i="23"/>
  <c r="H171" i="23"/>
  <c r="I162" i="23" s="1"/>
  <c r="I157" i="23"/>
  <c r="M17" i="23"/>
  <c r="N22" i="23"/>
  <c r="O23" i="23"/>
  <c r="N51" i="23"/>
  <c r="O52" i="23"/>
  <c r="M54" i="23"/>
  <c r="N55" i="23"/>
  <c r="O56" i="23"/>
  <c r="M58" i="23"/>
  <c r="N59" i="23"/>
  <c r="O60" i="23"/>
  <c r="O64" i="23"/>
  <c r="C66" i="23"/>
  <c r="O93" i="23"/>
  <c r="M95" i="23"/>
  <c r="N96" i="23"/>
  <c r="O97" i="23"/>
  <c r="M99" i="23"/>
  <c r="N100" i="23"/>
  <c r="O101" i="23"/>
  <c r="C103" i="23"/>
  <c r="L106" i="23"/>
  <c r="M107" i="23"/>
  <c r="L135" i="23"/>
  <c r="M136" i="23"/>
  <c r="N137" i="23"/>
  <c r="O138" i="23"/>
  <c r="M140" i="23"/>
  <c r="N141" i="23"/>
  <c r="O142" i="23"/>
  <c r="M144" i="23"/>
  <c r="M148" i="23"/>
  <c r="N149" i="23"/>
  <c r="H153" i="23"/>
  <c r="O148" i="23"/>
  <c r="E129" i="23" l="1"/>
  <c r="E87" i="23"/>
  <c r="K111" i="23"/>
  <c r="K27" i="23"/>
  <c r="M150" i="23"/>
  <c r="M24" i="23"/>
  <c r="C27" i="23"/>
  <c r="O27" i="23" s="1"/>
  <c r="O150" i="23"/>
  <c r="G153" i="23"/>
  <c r="L145" i="23"/>
  <c r="F66" i="9" s="1"/>
  <c r="L111" i="23"/>
  <c r="L103" i="23"/>
  <c r="E66" i="9" s="1"/>
  <c r="E67" i="9"/>
  <c r="K69" i="23"/>
  <c r="L69" i="23" s="1"/>
  <c r="D67" i="9"/>
  <c r="L19" i="23"/>
  <c r="C66" i="9" s="1"/>
  <c r="C67" i="9"/>
  <c r="K153" i="23"/>
  <c r="L153" i="23" s="1"/>
  <c r="L61" i="23"/>
  <c r="D66" i="9" s="1"/>
  <c r="I161" i="23"/>
  <c r="I170" i="23"/>
  <c r="I167" i="23"/>
  <c r="I166" i="23"/>
  <c r="I163" i="23"/>
  <c r="I159" i="23"/>
  <c r="I164" i="23"/>
  <c r="I168" i="23"/>
  <c r="I160" i="23"/>
  <c r="I169" i="23"/>
  <c r="I165" i="23"/>
  <c r="I158" i="23"/>
  <c r="I127" i="23"/>
  <c r="I119" i="23"/>
  <c r="I123" i="23"/>
  <c r="I115" i="23"/>
  <c r="I120" i="23"/>
  <c r="I125" i="23"/>
  <c r="I126" i="23"/>
  <c r="I121" i="23"/>
  <c r="I122" i="23"/>
  <c r="I118" i="23"/>
  <c r="I117" i="23"/>
  <c r="I77" i="23"/>
  <c r="I86" i="23"/>
  <c r="I83" i="23"/>
  <c r="I82" i="23"/>
  <c r="I79" i="23"/>
  <c r="I75" i="23"/>
  <c r="I80" i="23"/>
  <c r="I84" i="23"/>
  <c r="I76" i="23"/>
  <c r="I73" i="23"/>
  <c r="I85" i="23"/>
  <c r="I81" i="23"/>
  <c r="I74" i="23"/>
  <c r="I44" i="23"/>
  <c r="I43" i="23"/>
  <c r="I38" i="23"/>
  <c r="I41" i="23"/>
  <c r="I40" i="23"/>
  <c r="I39" i="23"/>
  <c r="I36" i="23"/>
  <c r="I37" i="23"/>
  <c r="I34" i="23"/>
  <c r="I35" i="23"/>
  <c r="I31" i="23"/>
  <c r="I33" i="23"/>
  <c r="I32" i="23"/>
  <c r="E45" i="23"/>
  <c r="N24" i="23"/>
  <c r="L24" i="23"/>
  <c r="N103" i="23"/>
  <c r="E65" i="9" s="1"/>
  <c r="M103" i="23"/>
  <c r="O103" i="23"/>
  <c r="N66" i="23"/>
  <c r="M66" i="23"/>
  <c r="O66" i="23"/>
  <c r="C69" i="23"/>
  <c r="O145" i="23"/>
  <c r="N145" i="23"/>
  <c r="F65" i="9" s="1"/>
  <c r="M145" i="23"/>
  <c r="O108" i="23"/>
  <c r="N108" i="23"/>
  <c r="C111" i="23"/>
  <c r="M108" i="23"/>
  <c r="O19" i="23"/>
  <c r="M19" i="23"/>
  <c r="N19" i="23"/>
  <c r="C65" i="9" s="1"/>
  <c r="C153" i="23"/>
  <c r="L27" i="23"/>
  <c r="M61" i="23"/>
  <c r="N61" i="23"/>
  <c r="D65" i="9" s="1"/>
  <c r="O61" i="23"/>
  <c r="N27" i="23" l="1"/>
  <c r="M27" i="23"/>
  <c r="I171" i="23"/>
  <c r="I129" i="23"/>
  <c r="I87" i="23"/>
  <c r="I45" i="23"/>
  <c r="M69" i="23"/>
  <c r="N69" i="23"/>
  <c r="O69" i="23"/>
  <c r="N111" i="23"/>
  <c r="M111" i="23"/>
  <c r="O111" i="23"/>
  <c r="O153" i="23"/>
  <c r="N153" i="23"/>
  <c r="M153" i="23"/>
  <c r="L23" i="1" l="1"/>
  <c r="L22" i="1"/>
  <c r="J23" i="1"/>
  <c r="J22" i="1"/>
  <c r="H23" i="1"/>
  <c r="H22" i="1"/>
  <c r="F23" i="1"/>
  <c r="F22" i="1"/>
  <c r="L20" i="1"/>
  <c r="L19" i="1"/>
  <c r="J20" i="1"/>
  <c r="J19" i="1"/>
  <c r="H20" i="1"/>
  <c r="F20" i="1"/>
  <c r="F19" i="1"/>
  <c r="D19" i="1"/>
  <c r="D20" i="1"/>
  <c r="D23" i="1"/>
  <c r="D22" i="1"/>
  <c r="L17" i="1"/>
  <c r="L16" i="1"/>
  <c r="J17" i="1"/>
  <c r="J16" i="1"/>
  <c r="H17" i="1"/>
  <c r="H16" i="1"/>
  <c r="F17" i="1"/>
  <c r="F16" i="1"/>
  <c r="D16" i="1"/>
  <c r="D17" i="1"/>
  <c r="C15" i="1" l="1"/>
  <c r="C19" i="9"/>
  <c r="C21" i="1"/>
  <c r="C13" i="9"/>
  <c r="C14" i="9"/>
  <c r="C18" i="9"/>
  <c r="C15" i="9"/>
  <c r="E18" i="9"/>
  <c r="E14" i="9"/>
  <c r="E15" i="9"/>
  <c r="E13" i="9"/>
  <c r="D17" i="9"/>
  <c r="G18" i="9"/>
  <c r="G13" i="9"/>
  <c r="G15" i="9"/>
  <c r="G14" i="9"/>
  <c r="F18" i="1"/>
  <c r="D14" i="9"/>
  <c r="D13" i="9"/>
  <c r="D15" i="9"/>
  <c r="F19" i="9"/>
  <c r="F18" i="9"/>
  <c r="F14" i="9"/>
  <c r="F13" i="9"/>
  <c r="F15" i="9"/>
  <c r="K21" i="1"/>
  <c r="G19" i="9"/>
  <c r="G17" i="9"/>
  <c r="I21" i="1"/>
  <c r="G21" i="1"/>
  <c r="E19" i="9"/>
  <c r="E17" i="9"/>
  <c r="E21" i="1"/>
  <c r="D19" i="9"/>
  <c r="H18" i="1"/>
  <c r="G18" i="1"/>
  <c r="J18" i="1"/>
  <c r="I18" i="1"/>
  <c r="L18" i="1"/>
  <c r="K18" i="1"/>
  <c r="H15" i="1"/>
  <c r="G15" i="1"/>
  <c r="I15" i="1"/>
  <c r="L15" i="1"/>
  <c r="K15" i="1"/>
  <c r="E18" i="1"/>
  <c r="E15" i="1"/>
  <c r="D15" i="1"/>
  <c r="H21" i="1"/>
  <c r="L21" i="1"/>
  <c r="C8" i="9"/>
  <c r="C6" i="9" s="1"/>
  <c r="C64" i="9" l="1"/>
  <c r="C7" i="3"/>
  <c r="C7" i="4"/>
  <c r="C7" i="2"/>
  <c r="C7" i="1"/>
  <c r="D18" i="9"/>
  <c r="F15" i="1"/>
  <c r="D18" i="1"/>
  <c r="D21" i="1"/>
  <c r="J21" i="1"/>
  <c r="J15" i="1"/>
  <c r="F17" i="9"/>
  <c r="F21" i="1"/>
  <c r="C17" i="9"/>
  <c r="C7" i="9"/>
  <c r="D8" i="9" s="1"/>
  <c r="D7" i="9" l="1"/>
  <c r="E8" i="9" s="1"/>
  <c r="D6" i="9"/>
  <c r="E7" i="2" l="1"/>
  <c r="E7" i="3"/>
  <c r="E7" i="1"/>
  <c r="D64" i="9"/>
  <c r="E7" i="4"/>
  <c r="E7" i="9"/>
  <c r="F8" i="9" s="1"/>
  <c r="E6" i="9"/>
  <c r="F7" i="9" l="1"/>
  <c r="G8" i="9" s="1"/>
  <c r="F6" i="9"/>
  <c r="E64" i="9"/>
  <c r="G7" i="3"/>
  <c r="G7" i="1"/>
  <c r="G7" i="4"/>
  <c r="G7" i="2"/>
  <c r="G7" i="9" l="1"/>
  <c r="G6" i="9"/>
  <c r="I7" i="1"/>
  <c r="F64" i="9"/>
  <c r="I7" i="3"/>
  <c r="I7" i="4"/>
  <c r="I7" i="2"/>
  <c r="K7" i="3" l="1"/>
  <c r="K7" i="1"/>
  <c r="K7" i="4"/>
  <c r="K7" i="2"/>
</calcChain>
</file>

<file path=xl/sharedStrings.xml><?xml version="1.0" encoding="utf-8"?>
<sst xmlns="http://schemas.openxmlformats.org/spreadsheetml/2006/main" count="909" uniqueCount="176">
  <si>
    <t>Row</t>
  </si>
  <si>
    <t>Current Quarter</t>
  </si>
  <si>
    <t>Previous Quarters</t>
  </si>
  <si>
    <t>Reporting Period</t>
  </si>
  <si>
    <t>through</t>
  </si>
  <si>
    <t>MCO Name</t>
  </si>
  <si>
    <t>Report Run Date</t>
  </si>
  <si>
    <t>Clean Claims Denied</t>
  </si>
  <si>
    <t>Clean Claims Paid</t>
  </si>
  <si>
    <t>Clean Claims Adjudicated &gt; 90 Calendar Days</t>
  </si>
  <si>
    <t>Description</t>
  </si>
  <si>
    <t>#</t>
  </si>
  <si>
    <t>$</t>
  </si>
  <si>
    <t>%</t>
  </si>
  <si>
    <t>Total Claims Paid (Dollars)</t>
  </si>
  <si>
    <t>Clean Claims Adjudicated within 30 Calendar Days (90%)</t>
  </si>
  <si>
    <t>Clean Claims Adjudicated within 90 Calendar Days (99%)</t>
  </si>
  <si>
    <t>ITUs</t>
  </si>
  <si>
    <t>Count</t>
  </si>
  <si>
    <t>Behavioral Health</t>
  </si>
  <si>
    <t>Member not eligible</t>
  </si>
  <si>
    <t>Prior authorization not obtained/provided</t>
  </si>
  <si>
    <t>Units billed exceed amount allowed</t>
  </si>
  <si>
    <t>Additional medical information required</t>
  </si>
  <si>
    <t>Provider administrative claim error(s)</t>
  </si>
  <si>
    <t>Submitted after filing limit</t>
  </si>
  <si>
    <t>Provider not enrolled/no single-case agreement</t>
  </si>
  <si>
    <t>Service not covered benefit/covered under contract</t>
  </si>
  <si>
    <t>Services obtained not medically necessary</t>
  </si>
  <si>
    <t>Additional primary payer information required (includes Medicare)</t>
  </si>
  <si>
    <t>Physical Health</t>
  </si>
  <si>
    <t>% of Denied Claims</t>
  </si>
  <si>
    <t>Claim Denial Reason Categories</t>
  </si>
  <si>
    <t>Specialty Pay</t>
  </si>
  <si>
    <t>Prior Quarters</t>
  </si>
  <si>
    <t>Quarter of Claims Receipt:</t>
  </si>
  <si>
    <t xml:space="preserve">    Quarter/Period Begin Month</t>
  </si>
  <si>
    <t xml:space="preserve">    Quarter/Period End Month</t>
  </si>
  <si>
    <t xml:space="preserve">Physical Health </t>
  </si>
  <si>
    <t>% Adjudicated (0-30 Days)</t>
  </si>
  <si>
    <t>% Adjudicated (0-90 Days)</t>
  </si>
  <si>
    <t>% Adjudicated (&gt;90 Days)</t>
  </si>
  <si>
    <t xml:space="preserve">Behavioral Health </t>
  </si>
  <si>
    <t>% Adjudicated (0-15 Days)</t>
  </si>
  <si>
    <t>% Adjudicated (&gt;30 Days)</t>
  </si>
  <si>
    <t>Specialty-Pay Providers</t>
  </si>
  <si>
    <t>Interest Paid (Dollars)</t>
  </si>
  <si>
    <t>Claims Payment Accuracy</t>
  </si>
  <si>
    <t>Procedural Accuracy Rate PAR (%)</t>
  </si>
  <si>
    <t>Dollar Accuracy Rate DAR (%)</t>
  </si>
  <si>
    <t xml:space="preserve">Claims Payment Errors (Dollars) </t>
  </si>
  <si>
    <t>Total Claims Received (Count)</t>
  </si>
  <si>
    <t>Clean Claim Standards &amp; Timeliness</t>
  </si>
  <si>
    <t xml:space="preserve">   Total Claims Pended</t>
  </si>
  <si>
    <t xml:space="preserve">Clean Claim Standards &amp; Timeliness
</t>
  </si>
  <si>
    <t xml:space="preserve">Contract Standard 90% Clean Claims Within 30 Days </t>
  </si>
  <si>
    <t>Clean Claims Adjudicated Within 30 Calendar Days</t>
  </si>
  <si>
    <t>Contract Standard 99% Clean Claims Within 90 Days</t>
  </si>
  <si>
    <t>Clean Claims Adjudicated Within 90 Calendar Days</t>
  </si>
  <si>
    <t xml:space="preserve">Clean Claims Adjudicated &gt; 90 Calendar Days </t>
  </si>
  <si>
    <t>Claims Adjudicated Average Turnaround Time (Days)</t>
  </si>
  <si>
    <t>Average Received Turnaround Time</t>
  </si>
  <si>
    <t>Average Claim Turnaround Time</t>
  </si>
  <si>
    <t>Average Payment Turnaround Time</t>
  </si>
  <si>
    <t>Average Days Claims Pended For Review</t>
  </si>
  <si>
    <t xml:space="preserve">Contract Standard </t>
  </si>
  <si>
    <t xml:space="preserve">   Total Claims Pended (Percentage)</t>
  </si>
  <si>
    <t>Summary</t>
  </si>
  <si>
    <t>Audit Summary</t>
  </si>
  <si>
    <t>Mandatory Claim Types</t>
  </si>
  <si>
    <t>Total Number Of Audited Claims</t>
  </si>
  <si>
    <t>Number Of Claims without Error</t>
  </si>
  <si>
    <t>Number Of Claims with Financial/ Payment Errors</t>
  </si>
  <si>
    <t>Number Of Claims with Procedural Errors</t>
  </si>
  <si>
    <t>Number Of Claims with Errors</t>
  </si>
  <si>
    <t>Total Dollars Paid</t>
  </si>
  <si>
    <t>Amount Of Overpayments</t>
  </si>
  <si>
    <t>Amount Of Underpayments</t>
  </si>
  <si>
    <t>Dollar Error</t>
  </si>
  <si>
    <t>Claim Payment Accuracy CPA (%)</t>
  </si>
  <si>
    <t>Overall Accuracy Rate OAR (%)</t>
  </si>
  <si>
    <t>Inpatient Hospital Claims</t>
  </si>
  <si>
    <t>Outpatient Hospital Claims</t>
  </si>
  <si>
    <t>Professional Claims</t>
  </si>
  <si>
    <t>Behavioral Health Claims</t>
  </si>
  <si>
    <t>Nursing Facility Claims</t>
  </si>
  <si>
    <t>I/T/U Claims</t>
  </si>
  <si>
    <t>Crossover Claims</t>
  </si>
  <si>
    <t>HCBS Claims</t>
  </si>
  <si>
    <t>Dental Claims</t>
  </si>
  <si>
    <t>FQHC/RHC Claims</t>
  </si>
  <si>
    <t>Total Mandatory Claim Types</t>
  </si>
  <si>
    <t xml:space="preserve">Other Claim Types (Optional) </t>
  </si>
  <si>
    <t>Enter description as needed</t>
  </si>
  <si>
    <t xml:space="preserve">Total Optional Claim Types </t>
  </si>
  <si>
    <t xml:space="preserve">All Claim Types (Mandatory and Optional) </t>
  </si>
  <si>
    <t>Total Claims Audited During the Reporting Period</t>
  </si>
  <si>
    <t xml:space="preserve">Summary Of Errors </t>
  </si>
  <si>
    <t>Error Category</t>
  </si>
  <si>
    <t>Error Code</t>
  </si>
  <si>
    <t>Percent Of Total Errors Identified</t>
  </si>
  <si>
    <t>Dollars Overpaid in Error</t>
  </si>
  <si>
    <t>Dollars Underpaid in Error</t>
  </si>
  <si>
    <t>Percent Of Total Dollar Error (Underpaid and Overpaid)</t>
  </si>
  <si>
    <t>Pricing Error</t>
  </si>
  <si>
    <t>F-1</t>
  </si>
  <si>
    <t>Duplicate Charges Paid</t>
  </si>
  <si>
    <t>F-2</t>
  </si>
  <si>
    <t>Paid Non-covered Charges</t>
  </si>
  <si>
    <t>F-3</t>
  </si>
  <si>
    <t>Ineligible Member</t>
  </si>
  <si>
    <t>P-1</t>
  </si>
  <si>
    <t>Applied Incorrect Benefits</t>
  </si>
  <si>
    <t>P-2</t>
  </si>
  <si>
    <t>Coding Error</t>
  </si>
  <si>
    <t>P-3</t>
  </si>
  <si>
    <t>Incorrect Physician/Facility Rate Selected</t>
  </si>
  <si>
    <t>P-4</t>
  </si>
  <si>
    <t>Ineligible Provider</t>
  </si>
  <si>
    <t>P-5</t>
  </si>
  <si>
    <t>MCO Processing Error</t>
  </si>
  <si>
    <t>P-6</t>
  </si>
  <si>
    <t>Medically Unnecessary Service</t>
  </si>
  <si>
    <t>P-7</t>
  </si>
  <si>
    <t>Number of Units Incorrect</t>
  </si>
  <si>
    <t>P-8</t>
  </si>
  <si>
    <t>Overlooked Authorization</t>
  </si>
  <si>
    <t>P-9</t>
  </si>
  <si>
    <t>Policy Violation</t>
  </si>
  <si>
    <t>P-10</t>
  </si>
  <si>
    <t>Poor Documentation</t>
  </si>
  <si>
    <t>P-11</t>
  </si>
  <si>
    <t>Total</t>
  </si>
  <si>
    <t>Based on the data taken from other tabs and summarized above and Claims Adjudicated Average Turnaround Time table, provide analysis for each of the following:</t>
  </si>
  <si>
    <t>Claim Denial Reasons</t>
  </si>
  <si>
    <t xml:space="preserve">Total Clean Claims Adjudicated (Count) </t>
  </si>
  <si>
    <t>Total Clean Claims Paid (Percentage)</t>
  </si>
  <si>
    <t>Total Clean Claims Denied (Percentage)</t>
  </si>
  <si>
    <t>Total Claims Pended (Percentage)</t>
  </si>
  <si>
    <t>Interest Paid (Dollars &amp; Percentage)</t>
  </si>
  <si>
    <t/>
  </si>
  <si>
    <t>21, 22</t>
  </si>
  <si>
    <t>34, 35</t>
  </si>
  <si>
    <t>47, 48</t>
  </si>
  <si>
    <t>60, 61</t>
  </si>
  <si>
    <t>Contract Standard 99% Clean Claims Within 30 Days</t>
  </si>
  <si>
    <t xml:space="preserve">Clean Claims Adjudicated &gt; 30 Calendar Days </t>
  </si>
  <si>
    <t>Clean Claims Adjudicated within 15 Calendar Days (90%)</t>
  </si>
  <si>
    <t>Clean Claims Adjudicated within 30 Calendar Days (99%)</t>
  </si>
  <si>
    <t>Clean Claims Adjudicated &gt; 30 Calendar Days</t>
  </si>
  <si>
    <t>Claims Receipt and Adjudication</t>
  </si>
  <si>
    <t>Clean Claims Adjudicated Within 15 Calendar Days</t>
  </si>
  <si>
    <t>Dollar Amount Of Interest Paid</t>
  </si>
  <si>
    <t>Interest Paid Percent of Total Claims Paid</t>
  </si>
  <si>
    <t xml:space="preserve">Contract Standard 95% Clean Claims Within 15 Days </t>
  </si>
  <si>
    <t>3.  As data is refreshed, the number and percentage of pended claims should decrease.  Based on refreshed data on row 12 of Summary above, what is the percentage of claims still pended two or more quarters prior to the current reporting period?  (For example:  in Q4, look at Q2; Q3 look at Q1).  a) What are reasons for any claims still pending? b) What steps is MCO taking to decrease pended claims?</t>
  </si>
  <si>
    <t>3.  As data is refreshed, the number and percentage of pended claims should decrease.  Based on refreshed data on row 25 of Summary above, what is the percentage of claims still pended two or more quarters prior to the current reporting period?  (For example:  in Q4, look at Q2; Q3 look at Q1).  a) What are reasons for any claims still pending? b) What steps is MCO taking to decrease pended claims?</t>
  </si>
  <si>
    <t>3.  As data is refreshed, the number and percentage of pended claims should decrease.  Based on refreshed data on row 38 of Summary above, what is the percentage of claims still pended two or more quarters prior to the current reporting period?  (For example:  in Q4, look at Q2; Q3 look at Q1).  a) What are reasons for any claims still pending? b) What steps is MCO taking to decrease pended claims?</t>
  </si>
  <si>
    <t>3.  As data is refreshed, the number and percentage of pended claims should decrease.  Based on refreshed data on row 51 of Summary above, what is the percentage of claims still pended two or more quarters prior to the current reporting period?  (For example:  in Q4, look at Q2; Q3 look at Q1).  a) What are reasons for any claims still pending? b) What steps is MCO taking to decrease pended claims?</t>
  </si>
  <si>
    <t>2.  Based on the number and percentage of clean claims not paid within 90 days (refer to rows 21 and 22), a) describe any issue(s) that caused delay(s) in processing resulting in interest payments made to providers; b) comment on any significant (greater than or equal to 5%) increases/decreases from one quarter to the next; c) note any trends; d) describe what corrective actions have been put in place to address identified issue(s); and e) address how successful past efforts have been in terms of influencing trends or addressing negative changes.</t>
  </si>
  <si>
    <t>4.  Based on the average number of days that claims were pended for review for this reporting period on row 32 above, a) describe abnormalities, irregularities or exceptions in the current quarter; b) comment on any significant (greater than or equal to 5%) increases/decreases from one quarter to the next; c) note any trends; d) explain reasons for fluctuations in increased or decreased numbers; e) describe what steps have been taken to address identified issues; and f) provide the maximum number of days that claims were pended for review in the current reporting period.</t>
  </si>
  <si>
    <t>5.  If there were clean claims adjudicated &gt; 90 calendar days, a) explain what caused the delay in adjudication.  b) comment on any significant (greater than or equal to 5%) increases/decreases from one quarter to the next; b) note any trends and c) explain reasons for fluctuations in increased or decreased numbers and d) describe what steps have been taken to address identified issues.</t>
  </si>
  <si>
    <t>6.  Based on the amount and percentage of interest for this reporting period on rows 21, 22 above, a) describe abnormalities, irregularities or exceptions in the current quarter; b) comment on any significant (greater than or equal to 5%) increases/decreases from one quarter to the next; c) note any trends; d) explain reasons for fluctuations in increased or decreased numbers and e) describe what steps have been taken to address identified issues.</t>
  </si>
  <si>
    <t xml:space="preserve">1.  Of the denials reported above, what percentage is a result of services not being medical necessary?  Refer to the table above and the Claim Denial Reasons tab.  a) Describe abnormalities, irregularities or exceptions in the current quarter; b) describe MCO's plan to reduce this percentage; c) comment on any significant (greater than or equal to 5%) increases/decreases from one quarter to the next; and d) note any trends.  </t>
  </si>
  <si>
    <t>2.  What was the highest percentage claim denial reason category?  Refer to Claims Denial Reasons tab.   a) Describe abnormalities, irregularities or exceptions in the current quarter; b) describe MCO's plan to reduce this percentage; c) comment on any significant (greater than or equal to 5%) increases/decreases from one quarter to the next; and d) note any trends.</t>
  </si>
  <si>
    <t>4.  Based on the average number of days that claims were pended for review for this reporting period on row 32 above, a) describe abnormalities, irregularities or exceptions in the current quarter; b) comment on any significant (greater than or equal to 5%) increases/decreases from one quarter to the next; c) note any trends; d) explain reasons for fluctuations in increased or decreased numbers: e) describe what steps have been taken to address identified issues; and f) provide the maximum number of days that claims were pended for review in the current reporting period.</t>
  </si>
  <si>
    <t>6.  Based on the amount and percentage of interest for this reporting period on rows 34, 35 above, a) describe abnormalities, irregularities or exceptions in the current quarter; b) comment on any significant (greater than or equal to 5%) increases/decreases from one quarter to the next; c) note any trends; d) explain reasons for fluctuations in increased or decreased numbers and e) describe what steps have been taken to address identified issues.</t>
  </si>
  <si>
    <t>2.  Based on the number and percentage of clean claims not paid within 30 days (refer to rows 21 and 22), a) describe any issue(s) that caused delay(s) in processing resulting in interest payments made to providers; b) comment on any significant (greater than or equal to 5%) increases/decreases from one quarter to the next; c) note any trends; d) describe what corrective actions have been put in place to address identified issue(s); and e) address how successful past efforts have been in terms of influencing trends or addressing negative changes.</t>
  </si>
  <si>
    <t>6.  Based on the amount and percentage of interest for this reporting period on rows 47, 48 above, a) describe abnormalities, irregularities or exceptions in the current quarter; b) comment on any significant (greater than or equal to 5%) increases/decreases from one quarter to the next; c) note any trends; d) explain reasons for fluctuations in increased or decreased numbers and e) describe what steps have been taken to address identified issues.</t>
  </si>
  <si>
    <t>6.  Based on the amount and percentage of interest for this reporting period on rows 60, 61 above, a) describe abnormalities, irregularities or exceptions in the current quarter; b) comment on any significant (greater than or equal to 5%) increases/decreases from one quarter to the next; c) note any trends; d) explain reasons for fluctuations in increased or decreased numbers and e) describe what steps have been taken to address identified issues.</t>
  </si>
  <si>
    <t xml:space="preserve">1.  Were timely adjudication standards met?  a) If not met, please explain what caused the delay in adjudication and what steps have been taken to address identified issues; b) comment on any significant (greater than or equal to 5%) increases/decreases from one quarter to the next; c) note any trends and d) explain reasons for fluctuations in increased or decreased numbers.  </t>
  </si>
  <si>
    <t>Other (please describe):</t>
  </si>
  <si>
    <t>Duplicate service/charge previously submitted or still in process</t>
  </si>
  <si>
    <t>5.  If there were clean claims adjudicated &gt; 30 calendar days, a) explain what caused the delay in adjudication.  b) comment on any significant (greater than or equal to 5%) increases/decreases from one quarter to the next; b) note any trends and c) explain reasons for fluctuations in increased or decreased numbers and d) describe what steps have been taken to address identified issues.</t>
  </si>
  <si>
    <t>1.  In reviewing the Error Categories:  a) Describe the highest overpayment and underpayment for this quarter; b) Describe MCO's plan to reduce error(s); c) Comment on any significant (greater than or equal to 5%) increases/decreases from one quarter to the next; and d) Note any trends.</t>
  </si>
  <si>
    <t>[Enter description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</si>
</sst>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4" formatCode="_(&quot;$&quot;* #,##0.00_);_(&quot;$&quot;* \(#,##0.00\);_(&quot;$&quot;* &quot;-&quot;??_);_(@_)"/>
    <numFmt numFmtId="43" formatCode="_(* #,##0.00_);_(* \(#,##0.00\);_(* &quot;-&quot;??_);_(@_)"/>
    <numFmt numFmtId="164" formatCode="[$-409]mmm\-yy;@"/>
    <numFmt numFmtId="165" formatCode="_(* #,##0_);_(* \(#,##0\);_(* &quot;-&quot;??_);_(@_)"/>
    <numFmt numFmtId="166" formatCode="0.0%"/>
    <numFmt numFmtId="167" formatCode="&quot;$&quot;#,##0"/>
    <numFmt numFmtId="168" formatCode="&quot;$&quot;#,##0.00"/>
    <numFmt numFmtId="169" formatCode="_(&quot;$&quot;* #,##0_);_(&quot;$&quot;* \(#,##0\);_(&quot;$&quot;* &quot;-&quot;??_);_(@_)"/>
  </numFmts>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0"/>
      <name val="Arial"/>
      <family val="2"/>
    </font>
    <font>
      <sz val="10"/>
      <color indexed="8"/>
      <name val="Arial"/>
      <family val="2"/>
    </font>
    <font>
      <b/>
      <sz val="10"/>
      <color rgb="FFFF0000"/>
      <name val="Arial"/>
      <family val="2"/>
    </font>
    <font>
      <sz val="10"/>
      <color theme="1"/>
      <name val="Arial"/>
      <family val="2"/>
    </font>
    <font>
      <sz val="11"/>
      <color theme="1"/>
      <name val="Calibri"/>
      <family val="2"/>
      <scheme val="minor"/>
    </font>
    <font>
      <sz val="11"/>
      <color indexed="8"/>
      <name val="Calibri"/>
      <family val="2"/>
    </font>
    <font>
      <b/>
      <sz val="14"/>
      <color rgb="FFFF0000"/>
      <name val="Arial"/>
      <family val="2"/>
    </font>
    <font>
      <b/>
      <sz val="10"/>
      <color theme="1"/>
      <name val="Arial"/>
      <family val="2"/>
    </font>
    <font>
      <b/>
      <sz val="10"/>
      <color indexed="8"/>
      <name val="Arial"/>
      <family val="2"/>
    </font>
    <font>
      <sz val="10"/>
      <name val="Arial"/>
      <family val="2"/>
    </font>
    <font>
      <b/>
      <sz val="10"/>
      <color theme="0"/>
      <name val="Arial"/>
      <family val="2"/>
    </font>
    <font>
      <i/>
      <sz val="10"/>
      <color theme="0"/>
      <name val="Arial"/>
      <family val="2"/>
    </font>
    <font>
      <b/>
      <u/>
      <sz val="10"/>
      <color theme="0"/>
      <name val="Arial"/>
      <family val="2"/>
    </font>
    <font>
      <i/>
      <sz val="10"/>
      <color theme="5" tint="-0.499984740745262"/>
      <name val="Arial"/>
      <family val="2"/>
    </font>
    <font>
      <sz val="11"/>
      <color theme="1"/>
      <name val="Arial"/>
      <family val="2"/>
    </font>
    <font>
      <i/>
      <sz val="10"/>
      <color theme="1"/>
      <name val="Arial"/>
      <family val="2"/>
    </font>
    <font>
      <b/>
      <sz val="12"/>
      <name val="Arial"/>
      <family val="2"/>
    </font>
    <font>
      <sz val="12"/>
      <color theme="1"/>
      <name val="Arial"/>
      <family val="2"/>
    </font>
    <font>
      <sz val="12"/>
      <color rgb="FFC00000"/>
      <name val="Arial"/>
      <family val="2"/>
    </font>
    <font>
      <b/>
      <sz val="18"/>
      <name val="Arial"/>
      <family val="2"/>
    </font>
    <font>
      <sz val="18"/>
      <color rgb="FFFF0000"/>
      <name val="Arial"/>
      <family val="2"/>
    </font>
    <font>
      <b/>
      <sz val="20"/>
      <color rgb="FFFF0000"/>
      <name val="Arial"/>
      <family val="2"/>
    </font>
    <font>
      <b/>
      <sz val="20"/>
      <color indexed="10"/>
      <name val="Arial"/>
      <family val="2"/>
    </font>
    <font>
      <b/>
      <i/>
      <sz val="10"/>
      <name val="Arial"/>
      <family val="2"/>
    </font>
    <font>
      <b/>
      <sz val="11"/>
      <color theme="1"/>
      <name val="Arial"/>
      <family val="2"/>
    </font>
    <font>
      <b/>
      <sz val="12"/>
      <color theme="1"/>
      <name val="Arial"/>
      <family val="2"/>
    </font>
    <font>
      <b/>
      <sz val="12"/>
      <color theme="0"/>
      <name val="Arial"/>
      <family val="2"/>
    </font>
  </fonts>
  <fills count="10">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diagonal/>
    </border>
    <border>
      <left/>
      <right style="medium">
        <color indexed="64"/>
      </right>
      <top style="medium">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medium">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thin">
        <color indexed="64"/>
      </left>
      <right/>
      <top style="thin">
        <color indexed="64"/>
      </top>
      <bottom style="medium">
        <color indexed="64"/>
      </bottom>
      <diagonal/>
    </border>
    <border>
      <left/>
      <right style="medium">
        <color auto="1"/>
      </right>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style="thin">
        <color auto="1"/>
      </bottom>
      <diagonal/>
    </border>
    <border>
      <left/>
      <right/>
      <top/>
      <bottom style="medium">
        <color auto="1"/>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9" fontId="1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498">
    <xf numFmtId="0" fontId="0" fillId="0" borderId="0" xfId="0"/>
    <xf numFmtId="0" fontId="0" fillId="0" borderId="0" xfId="0" applyAlignment="1">
      <alignment horizontal="center"/>
    </xf>
    <xf numFmtId="0" fontId="5" fillId="0" borderId="0" xfId="0" applyFont="1" applyAlignment="1"/>
    <xf numFmtId="0" fontId="0" fillId="0" borderId="0" xfId="0" applyBorder="1" applyAlignment="1">
      <alignment vertical="center"/>
    </xf>
    <xf numFmtId="14" fontId="7"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xf>
    <xf numFmtId="0" fontId="7" fillId="0" borderId="0" xfId="0" applyFont="1" applyFill="1" applyAlignment="1" applyProtection="1">
      <alignment horizontal="center"/>
    </xf>
    <xf numFmtId="0" fontId="0" fillId="0" borderId="0" xfId="0" applyBorder="1" applyAlignment="1">
      <alignment horizontal="center" vertical="center"/>
    </xf>
    <xf numFmtId="0" fontId="6" fillId="2" borderId="39" xfId="0" applyFont="1" applyFill="1" applyBorder="1" applyAlignment="1" applyProtection="1">
      <alignment vertical="center"/>
    </xf>
    <xf numFmtId="14" fontId="7" fillId="0" borderId="1" xfId="0" applyNumberFormat="1" applyFont="1" applyBorder="1" applyAlignment="1" applyProtection="1">
      <alignment horizontal="center" vertical="center"/>
      <protection locked="0"/>
    </xf>
    <xf numFmtId="14" fontId="7" fillId="2" borderId="1" xfId="0" applyNumberFormat="1" applyFont="1" applyFill="1" applyBorder="1" applyAlignment="1" applyProtection="1">
      <alignment horizontal="centerContinuous" vertical="center"/>
    </xf>
    <xf numFmtId="14" fontId="7" fillId="0" borderId="3" xfId="0" applyNumberFormat="1" applyFont="1" applyBorder="1" applyAlignment="1" applyProtection="1">
      <alignment horizontal="center" vertical="center"/>
      <protection locked="0"/>
    </xf>
    <xf numFmtId="0" fontId="7" fillId="0" borderId="0" xfId="0" applyFont="1" applyFill="1" applyBorder="1" applyProtection="1"/>
    <xf numFmtId="0" fontId="6" fillId="2" borderId="2" xfId="0" applyFont="1" applyFill="1" applyBorder="1" applyAlignment="1" applyProtection="1">
      <alignment vertical="center"/>
    </xf>
    <xf numFmtId="0" fontId="6" fillId="2" borderId="24" xfId="0" applyFont="1" applyFill="1" applyBorder="1" applyAlignment="1" applyProtection="1">
      <alignment vertical="center"/>
    </xf>
    <xf numFmtId="0" fontId="9" fillId="0" borderId="0" xfId="0" applyFont="1" applyFill="1" applyBorder="1" applyAlignment="1" applyProtection="1"/>
    <xf numFmtId="0" fontId="13" fillId="0" borderId="0" xfId="0" applyFont="1" applyFill="1" applyBorder="1" applyAlignment="1" applyProtection="1">
      <alignment horizontal="center" vertical="center"/>
    </xf>
    <xf numFmtId="14" fontId="13" fillId="0" borderId="0" xfId="0" applyNumberFormat="1" applyFont="1" applyFill="1" applyBorder="1" applyAlignment="1" applyProtection="1">
      <alignment horizontal="center" vertical="center"/>
    </xf>
    <xf numFmtId="0" fontId="6" fillId="3" borderId="39" xfId="0" applyFont="1" applyFill="1" applyBorder="1" applyAlignment="1" applyProtection="1">
      <alignment horizontal="left" vertical="center"/>
    </xf>
    <xf numFmtId="0" fontId="6" fillId="3" borderId="37" xfId="0" applyFont="1" applyFill="1" applyBorder="1" applyAlignment="1" applyProtection="1">
      <alignment horizontal="right" vertical="center"/>
    </xf>
    <xf numFmtId="0" fontId="9" fillId="0" borderId="0" xfId="0" applyFont="1" applyFill="1" applyBorder="1" applyAlignment="1" applyProtection="1">
      <alignment vertical="center"/>
    </xf>
    <xf numFmtId="0" fontId="9" fillId="0" borderId="0" xfId="0" applyFont="1" applyBorder="1" applyAlignment="1" applyProtection="1"/>
    <xf numFmtId="0" fontId="9" fillId="0" borderId="0" xfId="0" quotePrefix="1" applyFont="1" applyFill="1" applyBorder="1" applyProtection="1"/>
    <xf numFmtId="0" fontId="20" fillId="0" borderId="0" xfId="0" applyFont="1" applyBorder="1" applyAlignment="1" applyProtection="1"/>
    <xf numFmtId="0" fontId="20" fillId="0" borderId="0" xfId="0" applyFont="1" applyBorder="1" applyProtection="1"/>
    <xf numFmtId="0" fontId="20" fillId="0" borderId="0" xfId="0" applyFont="1" applyFill="1" applyBorder="1" applyProtection="1"/>
    <xf numFmtId="0" fontId="16" fillId="4" borderId="43" xfId="0" applyFont="1" applyFill="1" applyBorder="1" applyAlignment="1" applyProtection="1">
      <alignment vertical="center"/>
    </xf>
    <xf numFmtId="0" fontId="18" fillId="4" borderId="43" xfId="0" applyFont="1" applyFill="1" applyBorder="1" applyAlignment="1" applyProtection="1">
      <alignment vertical="center"/>
    </xf>
    <xf numFmtId="0" fontId="18" fillId="4" borderId="44" xfId="0" applyFont="1" applyFill="1" applyBorder="1" applyAlignment="1" applyProtection="1">
      <alignment vertical="center"/>
    </xf>
    <xf numFmtId="0" fontId="17" fillId="4" borderId="0" xfId="0" applyFont="1" applyFill="1" applyBorder="1" applyAlignment="1" applyProtection="1">
      <alignment horizontal="center" vertical="center"/>
    </xf>
    <xf numFmtId="0" fontId="6" fillId="3" borderId="2" xfId="0" applyFont="1" applyFill="1" applyBorder="1" applyAlignment="1" applyProtection="1">
      <alignment vertical="center"/>
    </xf>
    <xf numFmtId="0" fontId="6" fillId="2" borderId="1" xfId="0" applyFont="1" applyFill="1" applyBorder="1" applyAlignment="1" applyProtection="1">
      <alignment vertical="center"/>
    </xf>
    <xf numFmtId="0" fontId="13" fillId="3" borderId="2" xfId="0" applyFont="1" applyFill="1" applyBorder="1" applyAlignment="1" applyProtection="1">
      <alignment horizontal="center" vertical="center"/>
    </xf>
    <xf numFmtId="0" fontId="16" fillId="4" borderId="24" xfId="0" applyFont="1" applyFill="1" applyBorder="1" applyAlignment="1" applyProtection="1">
      <alignment vertical="top"/>
    </xf>
    <xf numFmtId="0" fontId="15" fillId="8" borderId="1" xfId="0" applyFont="1" applyFill="1" applyBorder="1" applyAlignment="1" applyProtection="1">
      <alignment horizontal="left" vertical="top"/>
    </xf>
    <xf numFmtId="0" fontId="15" fillId="0" borderId="1" xfId="0" applyFont="1" applyFill="1" applyBorder="1" applyAlignment="1" applyProtection="1">
      <alignment horizontal="left" vertical="top" indent="1"/>
    </xf>
    <xf numFmtId="164" fontId="15" fillId="3" borderId="2" xfId="0" applyNumberFormat="1" applyFont="1" applyFill="1" applyBorder="1" applyAlignment="1" applyProtection="1">
      <alignment horizontal="center" vertical="center"/>
    </xf>
    <xf numFmtId="0" fontId="19" fillId="0" borderId="1" xfId="0" applyFont="1" applyFill="1" applyBorder="1" applyAlignment="1" applyProtection="1">
      <alignment horizontal="left" vertical="top"/>
    </xf>
    <xf numFmtId="14" fontId="7" fillId="2" borderId="2" xfId="0" applyNumberFormat="1" applyFont="1" applyFill="1" applyBorder="1" applyAlignment="1" applyProtection="1">
      <alignment horizontal="center" vertical="center"/>
    </xf>
    <xf numFmtId="0" fontId="9" fillId="0" borderId="1" xfId="0" applyFont="1" applyFill="1" applyBorder="1" applyAlignment="1" applyProtection="1">
      <alignment horizontal="left" vertical="top"/>
    </xf>
    <xf numFmtId="0" fontId="9" fillId="0" borderId="1" xfId="0" applyFont="1" applyFill="1" applyBorder="1" applyAlignment="1" applyProtection="1">
      <alignment horizontal="left" vertical="top" indent="1"/>
    </xf>
    <xf numFmtId="9" fontId="9" fillId="0" borderId="0" xfId="3" applyFont="1" applyFill="1" applyBorder="1" applyAlignment="1" applyProtection="1">
      <alignment horizontal="center" vertical="top"/>
    </xf>
    <xf numFmtId="0" fontId="9" fillId="8" borderId="1"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3" fillId="3" borderId="40" xfId="0" applyFont="1" applyFill="1" applyBorder="1" applyAlignment="1" applyProtection="1">
      <alignment horizontal="center" vertical="center"/>
    </xf>
    <xf numFmtId="14" fontId="7" fillId="0" borderId="2" xfId="0" applyNumberFormat="1" applyFont="1" applyFill="1" applyBorder="1" applyAlignment="1" applyProtection="1">
      <alignment horizontal="center" vertical="center"/>
    </xf>
    <xf numFmtId="9" fontId="19" fillId="0" borderId="4" xfId="3" applyFont="1" applyBorder="1" applyAlignment="1" applyProtection="1">
      <alignment horizontal="center" vertical="center"/>
    </xf>
    <xf numFmtId="9" fontId="19" fillId="0" borderId="1" xfId="3" applyFont="1" applyBorder="1" applyAlignment="1" applyProtection="1">
      <alignment horizontal="center" vertical="center"/>
    </xf>
    <xf numFmtId="9" fontId="19" fillId="0" borderId="4" xfId="3" applyFont="1" applyBorder="1" applyAlignment="1" applyProtection="1">
      <alignment horizontal="right" vertical="center"/>
    </xf>
    <xf numFmtId="3" fontId="9" fillId="0" borderId="0" xfId="0" applyNumberFormat="1" applyFont="1" applyFill="1" applyBorder="1" applyAlignment="1" applyProtection="1">
      <alignment horizontal="center" vertical="top"/>
    </xf>
    <xf numFmtId="167" fontId="9" fillId="0" borderId="0" xfId="0" applyNumberFormat="1" applyFont="1" applyFill="1" applyBorder="1" applyAlignment="1" applyProtection="1">
      <alignment horizontal="right" vertical="center"/>
    </xf>
    <xf numFmtId="14" fontId="7" fillId="7" borderId="2" xfId="0" applyNumberFormat="1" applyFont="1" applyFill="1" applyBorder="1" applyAlignment="1" applyProtection="1">
      <alignment horizontal="center" vertical="center"/>
    </xf>
    <xf numFmtId="0" fontId="9" fillId="4" borderId="2" xfId="0" applyFont="1" applyFill="1" applyBorder="1" applyProtection="1"/>
    <xf numFmtId="164" fontId="13" fillId="3" borderId="2" xfId="0" applyNumberFormat="1" applyFont="1" applyFill="1" applyBorder="1" applyAlignment="1" applyProtection="1">
      <alignment horizontal="center" vertical="center"/>
    </xf>
    <xf numFmtId="0" fontId="15" fillId="0" borderId="4" xfId="0" applyFont="1" applyFill="1" applyBorder="1" applyAlignment="1" applyProtection="1">
      <alignment vertical="center"/>
    </xf>
    <xf numFmtId="0" fontId="6" fillId="0" borderId="4" xfId="0" applyFont="1" applyFill="1" applyBorder="1" applyAlignment="1" applyProtection="1">
      <alignment horizontal="right" vertical="center"/>
    </xf>
    <xf numFmtId="0" fontId="13" fillId="3" borderId="29" xfId="0" applyFont="1" applyFill="1" applyBorder="1" applyAlignment="1" applyProtection="1">
      <alignment horizontal="centerContinuous" vertical="center" wrapText="1"/>
    </xf>
    <xf numFmtId="0" fontId="13" fillId="3" borderId="30" xfId="0" applyFont="1" applyFill="1" applyBorder="1" applyAlignment="1" applyProtection="1">
      <alignment horizontal="centerContinuous" vertical="center" wrapText="1"/>
    </xf>
    <xf numFmtId="1" fontId="14" fillId="3" borderId="31" xfId="5" applyNumberFormat="1" applyFont="1" applyFill="1" applyBorder="1" applyAlignment="1" applyProtection="1">
      <alignment horizontal="center" vertical="center"/>
    </xf>
    <xf numFmtId="164" fontId="15" fillId="3" borderId="31" xfId="0" applyNumberFormat="1" applyFont="1" applyFill="1" applyBorder="1" applyAlignment="1" applyProtection="1">
      <alignment horizontal="center" vertical="center"/>
    </xf>
    <xf numFmtId="0" fontId="18" fillId="4" borderId="46" xfId="0" applyFont="1" applyFill="1" applyBorder="1" applyAlignment="1" applyProtection="1">
      <alignment vertical="center"/>
    </xf>
    <xf numFmtId="0" fontId="13" fillId="3" borderId="45" xfId="0" applyFont="1" applyFill="1" applyBorder="1" applyAlignment="1" applyProtection="1">
      <alignment horizontal="centerContinuous" vertical="center" wrapText="1"/>
    </xf>
    <xf numFmtId="1" fontId="14" fillId="3" borderId="3" xfId="5" applyNumberFormat="1" applyFont="1" applyFill="1" applyBorder="1" applyAlignment="1" applyProtection="1">
      <alignment horizontal="center" vertical="center"/>
    </xf>
    <xf numFmtId="164" fontId="15" fillId="3" borderId="3" xfId="0" applyNumberFormat="1" applyFont="1" applyFill="1" applyBorder="1" applyAlignment="1" applyProtection="1">
      <alignment horizontal="center" vertical="center"/>
    </xf>
    <xf numFmtId="0" fontId="13" fillId="3" borderId="5" xfId="0" applyFont="1" applyFill="1" applyBorder="1" applyAlignment="1" applyProtection="1">
      <alignment horizontal="center" vertical="center" wrapText="1"/>
    </xf>
    <xf numFmtId="1" fontId="14" fillId="3" borderId="6" xfId="5" applyNumberFormat="1" applyFont="1" applyFill="1" applyBorder="1" applyAlignment="1" applyProtection="1">
      <alignment horizontal="center" vertical="center"/>
    </xf>
    <xf numFmtId="164" fontId="15" fillId="3" borderId="6" xfId="0" applyNumberFormat="1" applyFont="1" applyFill="1" applyBorder="1" applyAlignment="1" applyProtection="1">
      <alignment horizontal="center" vertical="center"/>
    </xf>
    <xf numFmtId="0" fontId="18" fillId="4" borderId="47" xfId="0" applyFont="1" applyFill="1" applyBorder="1" applyAlignment="1" applyProtection="1">
      <alignment vertical="center"/>
    </xf>
    <xf numFmtId="0" fontId="6" fillId="3" borderId="6" xfId="0" applyFont="1" applyFill="1" applyBorder="1" applyAlignment="1" applyProtection="1">
      <alignment vertical="center"/>
    </xf>
    <xf numFmtId="9" fontId="19" fillId="0" borderId="18" xfId="3" applyFont="1" applyBorder="1" applyAlignment="1" applyProtection="1">
      <alignment horizontal="center" vertical="center"/>
    </xf>
    <xf numFmtId="0" fontId="15" fillId="0" borderId="15" xfId="0" applyFont="1" applyFill="1" applyBorder="1" applyAlignment="1" applyProtection="1">
      <alignment horizontal="left" vertical="center"/>
    </xf>
    <xf numFmtId="0" fontId="9" fillId="0" borderId="18" xfId="0" applyFont="1" applyFill="1" applyBorder="1" applyAlignment="1" applyProtection="1"/>
    <xf numFmtId="0" fontId="16" fillId="3" borderId="16" xfId="0" applyFont="1" applyFill="1" applyBorder="1" applyAlignment="1" applyProtection="1">
      <alignment vertical="center"/>
    </xf>
    <xf numFmtId="165" fontId="9" fillId="3" borderId="6" xfId="5" applyNumberFormat="1" applyFont="1" applyFill="1" applyBorder="1" applyAlignment="1" applyProtection="1">
      <alignment horizontal="right" vertical="center"/>
    </xf>
    <xf numFmtId="165" fontId="9" fillId="3" borderId="2" xfId="5" applyNumberFormat="1" applyFont="1" applyFill="1" applyBorder="1" applyAlignment="1" applyProtection="1">
      <alignment horizontal="right" vertical="center"/>
    </xf>
    <xf numFmtId="0" fontId="0" fillId="0" borderId="0" xfId="0" applyBorder="1" applyAlignment="1">
      <alignment horizontal="center"/>
    </xf>
    <xf numFmtId="0" fontId="13" fillId="3" borderId="8" xfId="0" applyFont="1" applyFill="1" applyBorder="1" applyAlignment="1" applyProtection="1">
      <alignment horizontal="center" vertical="center" wrapText="1"/>
    </xf>
    <xf numFmtId="0" fontId="13" fillId="3" borderId="34" xfId="0" applyFont="1" applyFill="1" applyBorder="1" applyAlignment="1" applyProtection="1">
      <alignment horizontal="centerContinuous" vertical="center" wrapText="1"/>
    </xf>
    <xf numFmtId="0" fontId="0" fillId="0" borderId="0" xfId="0" applyFont="1"/>
    <xf numFmtId="0" fontId="0" fillId="0" borderId="0" xfId="0"/>
    <xf numFmtId="0" fontId="9" fillId="0" borderId="0" xfId="0" applyFont="1" applyFill="1" applyBorder="1" applyProtection="1"/>
    <xf numFmtId="0" fontId="12" fillId="0" borderId="0" xfId="0" applyFont="1" applyAlignment="1" applyProtection="1"/>
    <xf numFmtId="0" fontId="9" fillId="0" borderId="0" xfId="0" applyFont="1" applyProtection="1"/>
    <xf numFmtId="0" fontId="9" fillId="0" borderId="1" xfId="0" applyFont="1" applyFill="1" applyBorder="1" applyAlignment="1" applyProtection="1">
      <alignment vertical="center"/>
    </xf>
    <xf numFmtId="0" fontId="15" fillId="0" borderId="1" xfId="0" applyFont="1" applyFill="1" applyBorder="1" applyAlignment="1" applyProtection="1">
      <alignment horizontal="left" vertical="center"/>
    </xf>
    <xf numFmtId="0" fontId="16" fillId="4" borderId="1" xfId="0" applyFont="1" applyFill="1" applyBorder="1" applyAlignment="1" applyProtection="1">
      <alignment vertical="center"/>
    </xf>
    <xf numFmtId="0" fontId="16" fillId="4" borderId="3" xfId="0" applyFont="1" applyFill="1" applyBorder="1" applyAlignment="1" applyProtection="1">
      <alignment vertical="center"/>
    </xf>
    <xf numFmtId="0" fontId="9" fillId="0" borderId="0" xfId="0" applyFont="1" applyBorder="1" applyProtection="1"/>
    <xf numFmtId="0" fontId="13" fillId="0" borderId="0" xfId="0" applyFont="1" applyProtection="1"/>
    <xf numFmtId="0" fontId="6" fillId="2" borderId="1" xfId="0" applyFont="1" applyFill="1" applyBorder="1" applyAlignment="1" applyProtection="1">
      <alignment vertical="center" wrapText="1"/>
    </xf>
    <xf numFmtId="0" fontId="16" fillId="4" borderId="2" xfId="0" applyFont="1" applyFill="1" applyBorder="1" applyAlignment="1" applyProtection="1">
      <alignment horizontal="center" vertical="center" wrapText="1"/>
    </xf>
    <xf numFmtId="1" fontId="14" fillId="3" borderId="2" xfId="5" applyNumberFormat="1" applyFont="1" applyFill="1" applyBorder="1" applyAlignment="1" applyProtection="1">
      <alignment horizontal="center" vertical="center"/>
    </xf>
    <xf numFmtId="0" fontId="9" fillId="0" borderId="4" xfId="0" applyFont="1" applyFill="1" applyBorder="1" applyAlignment="1" applyProtection="1">
      <alignment vertical="center"/>
    </xf>
    <xf numFmtId="0" fontId="13" fillId="0" borderId="1" xfId="0" applyFont="1" applyFill="1" applyBorder="1" applyAlignment="1" applyProtection="1">
      <alignment horizontal="left" vertical="center"/>
    </xf>
    <xf numFmtId="0" fontId="13" fillId="0" borderId="3" xfId="0" applyFont="1" applyFill="1" applyBorder="1" applyAlignment="1" applyProtection="1">
      <alignment horizontal="left" vertical="center"/>
    </xf>
    <xf numFmtId="0" fontId="7" fillId="0" borderId="41" xfId="0" applyFont="1" applyFill="1" applyBorder="1" applyAlignment="1" applyProtection="1">
      <alignment horizontal="center" vertical="center"/>
    </xf>
    <xf numFmtId="0" fontId="13" fillId="0" borderId="1"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0" fillId="0" borderId="0" xfId="0" applyProtection="1"/>
    <xf numFmtId="0" fontId="9" fillId="0" borderId="0" xfId="0" applyFont="1" applyAlignment="1" applyProtection="1">
      <alignment vertical="center"/>
    </xf>
    <xf numFmtId="0" fontId="13" fillId="0" borderId="0" xfId="0" applyFont="1" applyAlignment="1" applyProtection="1">
      <alignment vertical="center"/>
    </xf>
    <xf numFmtId="0" fontId="9" fillId="0" borderId="0" xfId="0" applyFont="1" applyBorder="1" applyAlignment="1" applyProtection="1">
      <alignment vertical="center"/>
    </xf>
    <xf numFmtId="0" fontId="22" fillId="0" borderId="0" xfId="0" applyFont="1" applyBorder="1" applyAlignment="1" applyProtection="1">
      <alignment vertical="top"/>
    </xf>
    <xf numFmtId="0" fontId="23" fillId="0" borderId="0" xfId="0" applyFont="1" applyAlignment="1" applyProtection="1">
      <alignment vertical="top"/>
    </xf>
    <xf numFmtId="0" fontId="7" fillId="0" borderId="2" xfId="0" applyFont="1" applyFill="1" applyBorder="1" applyAlignment="1" applyProtection="1">
      <alignment horizontal="center" vertical="center"/>
    </xf>
    <xf numFmtId="0" fontId="16" fillId="4" borderId="3" xfId="0" applyFont="1" applyFill="1" applyBorder="1" applyAlignment="1" applyProtection="1">
      <alignment horizontal="center" vertical="center" wrapText="1"/>
    </xf>
    <xf numFmtId="0" fontId="24" fillId="0" borderId="0" xfId="0" applyFont="1" applyBorder="1" applyAlignment="1" applyProtection="1">
      <alignment vertical="top"/>
    </xf>
    <xf numFmtId="0" fontId="23" fillId="0" borderId="0" xfId="0" applyFont="1" applyBorder="1" applyAlignment="1" applyProtection="1">
      <alignment vertical="top"/>
    </xf>
    <xf numFmtId="0" fontId="0" fillId="0" borderId="0" xfId="0" applyBorder="1" applyProtection="1"/>
    <xf numFmtId="0" fontId="9" fillId="4" borderId="37" xfId="0" applyFont="1" applyFill="1" applyBorder="1" applyAlignment="1" applyProtection="1">
      <alignment horizontal="left" vertical="center"/>
    </xf>
    <xf numFmtId="3" fontId="9" fillId="4" borderId="37" xfId="0" applyNumberFormat="1" applyFont="1" applyFill="1" applyBorder="1" applyAlignment="1" applyProtection="1">
      <alignment horizontal="right" vertical="center"/>
    </xf>
    <xf numFmtId="168" fontId="9" fillId="4" borderId="37" xfId="0" applyNumberFormat="1" applyFont="1" applyFill="1" applyBorder="1" applyAlignment="1" applyProtection="1">
      <alignment horizontal="right" vertical="center"/>
    </xf>
    <xf numFmtId="166" fontId="9" fillId="4" borderId="37" xfId="3" applyNumberFormat="1" applyFont="1" applyFill="1" applyBorder="1" applyAlignment="1" applyProtection="1">
      <alignment horizontal="right" vertical="center"/>
    </xf>
    <xf numFmtId="166" fontId="9" fillId="4" borderId="42" xfId="3" applyNumberFormat="1" applyFont="1" applyFill="1" applyBorder="1" applyAlignment="1" applyProtection="1">
      <alignment horizontal="right" vertical="center"/>
    </xf>
    <xf numFmtId="0" fontId="8" fillId="0" borderId="0" xfId="0" applyFont="1" applyFill="1" applyBorder="1" applyProtection="1"/>
    <xf numFmtId="0" fontId="25" fillId="2" borderId="1" xfId="0" applyFont="1" applyFill="1" applyBorder="1" applyAlignment="1" applyProtection="1">
      <alignment vertical="center" wrapText="1"/>
    </xf>
    <xf numFmtId="0" fontId="25" fillId="2" borderId="4" xfId="0" applyFont="1" applyFill="1" applyBorder="1" applyAlignment="1" applyProtection="1">
      <alignment vertical="center" wrapText="1"/>
    </xf>
    <xf numFmtId="0" fontId="25" fillId="2" borderId="3" xfId="0" applyFont="1" applyFill="1" applyBorder="1" applyAlignment="1" applyProtection="1">
      <alignment vertical="center" wrapText="1"/>
    </xf>
    <xf numFmtId="0" fontId="5" fillId="0" borderId="0" xfId="0" applyFont="1"/>
    <xf numFmtId="166" fontId="9" fillId="6" borderId="2" xfId="7" applyNumberFormat="1" applyFont="1" applyFill="1" applyBorder="1" applyAlignment="1" applyProtection="1">
      <alignment horizontal="right" vertical="center"/>
    </xf>
    <xf numFmtId="0" fontId="16" fillId="3" borderId="9" xfId="0" applyFont="1" applyFill="1" applyBorder="1" applyAlignment="1" applyProtection="1">
      <alignment vertical="center"/>
    </xf>
    <xf numFmtId="0" fontId="16" fillId="3" borderId="5" xfId="0" applyFont="1" applyFill="1" applyBorder="1" applyAlignment="1" applyProtection="1">
      <alignment vertical="center"/>
    </xf>
    <xf numFmtId="0" fontId="16" fillId="3" borderId="45" xfId="0" applyFont="1" applyFill="1" applyBorder="1" applyAlignment="1" applyProtection="1">
      <alignment vertical="center"/>
    </xf>
    <xf numFmtId="0" fontId="16" fillId="3" borderId="29" xfId="0" applyFont="1" applyFill="1" applyBorder="1" applyAlignment="1" applyProtection="1">
      <alignment vertical="center"/>
    </xf>
    <xf numFmtId="0" fontId="16" fillId="3" borderId="30" xfId="0" applyFont="1" applyFill="1" applyBorder="1" applyAlignment="1" applyProtection="1">
      <alignment vertical="center"/>
    </xf>
    <xf numFmtId="0" fontId="9" fillId="0" borderId="15" xfId="0" applyFont="1" applyFill="1" applyBorder="1" applyAlignment="1" applyProtection="1">
      <alignment horizontal="left" vertical="center"/>
    </xf>
    <xf numFmtId="0" fontId="15" fillId="0" borderId="15" xfId="0" applyFont="1" applyFill="1" applyBorder="1" applyAlignment="1" applyProtection="1">
      <alignment horizontal="left" vertical="center" indent="1"/>
    </xf>
    <xf numFmtId="0" fontId="15" fillId="0" borderId="35" xfId="0" applyFont="1" applyFill="1" applyBorder="1" applyAlignment="1" applyProtection="1">
      <alignment horizontal="left" vertical="center"/>
    </xf>
    <xf numFmtId="0" fontId="15" fillId="0" borderId="17" xfId="0" applyFont="1" applyFill="1" applyBorder="1" applyAlignment="1" applyProtection="1">
      <alignment horizontal="left" vertical="center"/>
    </xf>
    <xf numFmtId="0" fontId="16" fillId="3" borderId="10" xfId="0" applyFont="1" applyFill="1" applyBorder="1" applyAlignment="1" applyProtection="1">
      <alignment vertical="center"/>
    </xf>
    <xf numFmtId="165" fontId="9" fillId="3" borderId="4" xfId="5" applyNumberFormat="1" applyFont="1" applyFill="1" applyBorder="1" applyAlignment="1" applyProtection="1">
      <alignment horizontal="right" vertical="center"/>
    </xf>
    <xf numFmtId="0" fontId="6" fillId="3" borderId="4" xfId="0" applyFont="1" applyFill="1" applyBorder="1" applyAlignment="1" applyProtection="1">
      <alignment vertical="center"/>
    </xf>
    <xf numFmtId="165" fontId="9" fillId="3" borderId="16" xfId="5" applyNumberFormat="1" applyFont="1" applyFill="1" applyBorder="1" applyAlignment="1" applyProtection="1">
      <alignment horizontal="right" vertical="center"/>
    </xf>
    <xf numFmtId="0" fontId="6" fillId="3" borderId="16" xfId="0" applyFont="1" applyFill="1" applyBorder="1" applyAlignment="1" applyProtection="1">
      <alignment vertical="center"/>
    </xf>
    <xf numFmtId="0" fontId="9" fillId="0" borderId="17" xfId="0" applyFont="1" applyFill="1" applyBorder="1" applyAlignment="1" applyProtection="1"/>
    <xf numFmtId="0" fontId="26" fillId="0" borderId="0" xfId="0" applyFont="1" applyFill="1" applyBorder="1" applyAlignment="1" applyProtection="1">
      <alignment horizontal="centerContinuous"/>
    </xf>
    <xf numFmtId="0" fontId="7" fillId="0" borderId="0" xfId="0" applyFont="1" applyFill="1" applyBorder="1" applyAlignment="1" applyProtection="1">
      <alignment horizontal="centerContinuous"/>
    </xf>
    <xf numFmtId="0" fontId="26" fillId="0" borderId="0" xfId="0" applyFont="1" applyFill="1" applyAlignment="1" applyProtection="1">
      <alignment horizontal="centerContinuous"/>
    </xf>
    <xf numFmtId="0" fontId="9" fillId="0" borderId="0" xfId="0" applyFont="1" applyFill="1" applyAlignment="1" applyProtection="1">
      <alignment horizontal="centerContinuous"/>
    </xf>
    <xf numFmtId="0" fontId="9" fillId="0" borderId="0" xfId="0" applyFont="1" applyFill="1" applyBorder="1" applyAlignment="1" applyProtection="1">
      <alignment horizontal="centerContinuous"/>
    </xf>
    <xf numFmtId="0" fontId="28" fillId="0" borderId="0" xfId="0" applyFont="1" applyFill="1" applyBorder="1" applyAlignment="1">
      <alignment horizontal="center" vertical="center"/>
    </xf>
    <xf numFmtId="0" fontId="27"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4" fillId="0" borderId="0" xfId="0" applyFont="1" applyFill="1" applyBorder="1" applyAlignment="1" applyProtection="1">
      <alignment vertical="top" wrapText="1"/>
    </xf>
    <xf numFmtId="0" fontId="15" fillId="0" borderId="15" xfId="0" applyFont="1" applyFill="1" applyBorder="1" applyAlignment="1" applyProtection="1">
      <alignment vertical="center"/>
    </xf>
    <xf numFmtId="0" fontId="4" fillId="0" borderId="0" xfId="0" applyFont="1" applyFill="1" applyBorder="1" applyAlignment="1" applyProtection="1"/>
    <xf numFmtId="0" fontId="29" fillId="3" borderId="8" xfId="0" applyFont="1" applyFill="1" applyBorder="1" applyAlignment="1" applyProtection="1">
      <alignment vertical="center"/>
    </xf>
    <xf numFmtId="0" fontId="29" fillId="3" borderId="15" xfId="0" applyFont="1" applyFill="1" applyBorder="1" applyAlignment="1" applyProtection="1">
      <alignment vertical="center"/>
    </xf>
    <xf numFmtId="0" fontId="29" fillId="3" borderId="15" xfId="0" applyFont="1" applyFill="1" applyBorder="1" applyAlignment="1" applyProtection="1"/>
    <xf numFmtId="0" fontId="13" fillId="0" borderId="40" xfId="0" applyFont="1" applyBorder="1" applyAlignment="1" applyProtection="1">
      <alignment horizontal="center"/>
    </xf>
    <xf numFmtId="0" fontId="16" fillId="4" borderId="1" xfId="0" applyFont="1" applyFill="1" applyBorder="1" applyAlignment="1" applyProtection="1">
      <alignment horizontal="left" vertical="center"/>
    </xf>
    <xf numFmtId="9" fontId="19" fillId="0" borderId="4" xfId="3" applyFont="1" applyFill="1" applyBorder="1" applyAlignment="1" applyProtection="1">
      <alignment horizontal="center" vertical="center"/>
    </xf>
    <xf numFmtId="0" fontId="9" fillId="0" borderId="1"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21" fillId="7" borderId="0" xfId="0" applyFont="1" applyFill="1" applyBorder="1" applyAlignment="1" applyProtection="1">
      <alignment horizontal="right"/>
    </xf>
    <xf numFmtId="164" fontId="13" fillId="3" borderId="2" xfId="0" applyNumberFormat="1" applyFont="1" applyFill="1" applyBorder="1" applyAlignment="1" applyProtection="1">
      <alignment horizontal="center" vertical="center" wrapText="1"/>
    </xf>
    <xf numFmtId="0" fontId="0" fillId="0" borderId="0" xfId="0" applyFill="1" applyAlignment="1" applyProtection="1">
      <alignment horizontal="centerContinuous"/>
    </xf>
    <xf numFmtId="0" fontId="0" fillId="0" borderId="41" xfId="0" applyBorder="1" applyProtection="1"/>
    <xf numFmtId="0" fontId="0" fillId="0" borderId="0" xfId="0" applyFont="1" applyProtection="1"/>
    <xf numFmtId="0" fontId="3" fillId="0" borderId="2" xfId="0" applyFont="1" applyFill="1" applyBorder="1" applyProtection="1"/>
    <xf numFmtId="0" fontId="0" fillId="0" borderId="0" xfId="0" applyFill="1" applyProtection="1"/>
    <xf numFmtId="0" fontId="31" fillId="0" borderId="43" xfId="0" applyFont="1" applyBorder="1" applyAlignment="1" applyProtection="1">
      <alignment horizontal="center"/>
    </xf>
    <xf numFmtId="0" fontId="2" fillId="0" borderId="0" xfId="0" applyFont="1"/>
    <xf numFmtId="0" fontId="2" fillId="0" borderId="0" xfId="0" applyFont="1" applyAlignment="1">
      <alignment horizontal="center"/>
    </xf>
    <xf numFmtId="0" fontId="0" fillId="0" borderId="0" xfId="0" applyAlignment="1" applyProtection="1">
      <alignment horizontal="center"/>
    </xf>
    <xf numFmtId="0" fontId="30" fillId="5" borderId="29" xfId="0" applyFont="1" applyFill="1" applyBorder="1" applyAlignment="1" applyProtection="1">
      <alignment horizontal="center" vertical="center"/>
    </xf>
    <xf numFmtId="0" fontId="30" fillId="5" borderId="30" xfId="0" applyFont="1" applyFill="1" applyBorder="1" applyAlignment="1" applyProtection="1">
      <alignment horizontal="center" vertical="center" wrapText="1"/>
    </xf>
    <xf numFmtId="0" fontId="2" fillId="0" borderId="0" xfId="0" applyFont="1" applyProtection="1"/>
    <xf numFmtId="0" fontId="2" fillId="0" borderId="0" xfId="0" applyFont="1" applyAlignment="1" applyProtection="1">
      <alignment horizontal="center"/>
    </xf>
    <xf numFmtId="0" fontId="26" fillId="0" borderId="56" xfId="0" applyFont="1" applyFill="1" applyBorder="1" applyAlignment="1" applyProtection="1">
      <alignment horizontal="centerContinuous" vertical="center"/>
    </xf>
    <xf numFmtId="0" fontId="0" fillId="0" borderId="0" xfId="0" applyBorder="1" applyAlignment="1" applyProtection="1">
      <alignment horizontal="center"/>
    </xf>
    <xf numFmtId="0" fontId="28" fillId="0" borderId="0" xfId="0" applyFont="1" applyFill="1" applyBorder="1" applyAlignment="1" applyProtection="1">
      <alignment horizontal="center"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5" fillId="0" borderId="0" xfId="0" applyFont="1" applyProtection="1"/>
    <xf numFmtId="0" fontId="5" fillId="0" borderId="0" xfId="0" applyFont="1" applyAlignment="1" applyProtection="1"/>
    <xf numFmtId="0" fontId="13" fillId="0" borderId="5" xfId="0" applyFont="1" applyBorder="1" applyAlignment="1" applyProtection="1">
      <alignment horizontal="center"/>
    </xf>
    <xf numFmtId="0" fontId="2" fillId="0" borderId="27" xfId="0" applyFont="1" applyFill="1" applyBorder="1" applyAlignment="1" applyProtection="1">
      <alignment horizontal="left" vertical="center"/>
    </xf>
    <xf numFmtId="49" fontId="2" fillId="0" borderId="0" xfId="0" applyNumberFormat="1" applyFont="1" applyBorder="1" applyAlignment="1" applyProtection="1">
      <alignment vertical="top" wrapText="1"/>
    </xf>
    <xf numFmtId="49" fontId="2" fillId="0" borderId="54" xfId="0" applyNumberFormat="1" applyFont="1" applyFill="1" applyBorder="1" applyAlignment="1">
      <alignment vertical="top" wrapText="1"/>
    </xf>
    <xf numFmtId="0" fontId="2" fillId="0" borderId="0" xfId="0" applyFont="1" applyFill="1" applyAlignment="1">
      <alignment horizontal="center"/>
    </xf>
    <xf numFmtId="0" fontId="2" fillId="0" borderId="0" xfId="0" applyFont="1" applyFill="1"/>
    <xf numFmtId="0" fontId="13" fillId="0" borderId="0" xfId="0" applyFont="1" applyAlignment="1">
      <alignment vertical="center"/>
    </xf>
    <xf numFmtId="0" fontId="2" fillId="0" borderId="0" xfId="0" applyFont="1" applyAlignment="1">
      <alignment vertical="center"/>
    </xf>
    <xf numFmtId="49" fontId="2" fillId="0" borderId="54" xfId="0" applyNumberFormat="1" applyFont="1" applyFill="1" applyBorder="1" applyAlignment="1" applyProtection="1">
      <alignment vertical="top" wrapText="1"/>
    </xf>
    <xf numFmtId="0" fontId="2" fillId="0" borderId="0" xfId="0" applyFont="1" applyFill="1" applyAlignment="1" applyProtection="1">
      <alignment horizontal="center"/>
    </xf>
    <xf numFmtId="0" fontId="2" fillId="0" borderId="0" xfId="0" applyFont="1" applyFill="1" applyProtection="1"/>
    <xf numFmtId="0" fontId="26" fillId="0" borderId="56" xfId="0" applyFont="1" applyFill="1" applyBorder="1" applyAlignment="1">
      <alignment horizontal="centerContinuous" vertical="center"/>
    </xf>
    <xf numFmtId="0" fontId="13" fillId="0" borderId="52" xfId="0" applyFont="1" applyBorder="1" applyAlignment="1" applyProtection="1">
      <alignment vertical="center"/>
    </xf>
    <xf numFmtId="49" fontId="2" fillId="0" borderId="52" xfId="0" applyNumberFormat="1" applyFont="1" applyBorder="1" applyAlignment="1" applyProtection="1">
      <alignment vertical="top" wrapText="1"/>
    </xf>
    <xf numFmtId="0" fontId="13" fillId="0" borderId="52" xfId="0" applyFont="1" applyBorder="1" applyAlignment="1">
      <alignment vertical="center"/>
    </xf>
    <xf numFmtId="49" fontId="2" fillId="0" borderId="52" xfId="0" applyNumberFormat="1" applyFont="1" applyFill="1" applyBorder="1" applyAlignment="1">
      <alignment vertical="top" wrapText="1"/>
    </xf>
    <xf numFmtId="49" fontId="2" fillId="0" borderId="52" xfId="0" applyNumberFormat="1" applyFont="1" applyFill="1" applyBorder="1" applyAlignment="1" applyProtection="1">
      <alignment vertical="top" wrapText="1"/>
    </xf>
    <xf numFmtId="0" fontId="2" fillId="0" borderId="47" xfId="0" applyFont="1" applyBorder="1" applyAlignment="1" applyProtection="1">
      <alignment horizontal="center" vertical="center"/>
    </xf>
    <xf numFmtId="0" fontId="2" fillId="0" borderId="11" xfId="0" applyFont="1" applyBorder="1" applyAlignment="1" applyProtection="1">
      <alignment vertical="center"/>
    </xf>
    <xf numFmtId="0" fontId="2" fillId="0" borderId="11" xfId="0" applyFont="1" applyBorder="1" applyAlignment="1" applyProtection="1">
      <alignment horizontal="center" vertical="center"/>
    </xf>
    <xf numFmtId="0" fontId="2" fillId="0" borderId="6" xfId="0" applyFont="1" applyBorder="1" applyAlignment="1" applyProtection="1">
      <alignment vertical="center"/>
    </xf>
    <xf numFmtId="0" fontId="2" fillId="0" borderId="13" xfId="0" applyFont="1" applyBorder="1" applyAlignment="1" applyProtection="1">
      <alignment vertical="center"/>
    </xf>
    <xf numFmtId="0" fontId="2" fillId="0" borderId="6"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5" xfId="0" applyFont="1" applyBorder="1" applyAlignment="1" applyProtection="1">
      <alignment vertical="center"/>
    </xf>
    <xf numFmtId="0" fontId="2" fillId="0" borderId="6" xfId="0" applyFont="1" applyBorder="1" applyAlignment="1" applyProtection="1">
      <alignment vertical="center" wrapText="1"/>
    </xf>
    <xf numFmtId="0" fontId="2" fillId="0" borderId="27" xfId="0" applyFont="1" applyBorder="1" applyAlignment="1" applyProtection="1">
      <alignment horizontal="center" vertical="center"/>
    </xf>
    <xf numFmtId="37" fontId="2" fillId="5" borderId="47" xfId="0" applyNumberFormat="1" applyFont="1" applyFill="1" applyBorder="1" applyAlignment="1" applyProtection="1">
      <alignment horizontal="center" vertical="center"/>
    </xf>
    <xf numFmtId="0" fontId="2" fillId="9" borderId="47" xfId="0" applyFont="1" applyFill="1" applyBorder="1" applyAlignment="1" applyProtection="1">
      <alignment horizontal="center" vertical="center"/>
    </xf>
    <xf numFmtId="10" fontId="2" fillId="9" borderId="11" xfId="0" applyNumberFormat="1" applyFont="1" applyFill="1" applyBorder="1" applyAlignment="1" applyProtection="1">
      <alignment horizontal="center" vertical="center"/>
    </xf>
    <xf numFmtId="0" fontId="13" fillId="7" borderId="6" xfId="0" applyFont="1" applyFill="1" applyBorder="1" applyAlignment="1" applyProtection="1">
      <alignment horizontal="center" vertical="center"/>
    </xf>
    <xf numFmtId="166" fontId="13" fillId="0" borderId="6" xfId="0" applyNumberFormat="1" applyFont="1" applyBorder="1" applyAlignment="1" applyProtection="1">
      <alignment horizontal="center" vertical="center"/>
    </xf>
    <xf numFmtId="0" fontId="13" fillId="0" borderId="6" xfId="0" applyFont="1" applyBorder="1" applyAlignment="1" applyProtection="1">
      <alignment horizontal="center" vertical="center"/>
    </xf>
    <xf numFmtId="166" fontId="2" fillId="9" borderId="48" xfId="0" applyNumberFormat="1" applyFont="1" applyFill="1" applyBorder="1" applyAlignment="1" applyProtection="1">
      <alignment horizontal="center" vertical="center"/>
    </xf>
    <xf numFmtId="0" fontId="2" fillId="9" borderId="48" xfId="0" applyFont="1" applyFill="1" applyBorder="1" applyAlignment="1" applyProtection="1">
      <alignment horizontal="center" vertical="center"/>
    </xf>
    <xf numFmtId="166" fontId="2" fillId="5" borderId="47" xfId="7" applyNumberFormat="1" applyFont="1" applyFill="1" applyBorder="1" applyAlignment="1" applyProtection="1">
      <alignment horizontal="center" vertical="center"/>
    </xf>
    <xf numFmtId="0" fontId="13" fillId="7" borderId="5" xfId="0" applyFont="1" applyFill="1" applyBorder="1" applyAlignment="1" applyProtection="1">
      <alignment horizontal="center" vertical="center"/>
    </xf>
    <xf numFmtId="166" fontId="13" fillId="0" borderId="5" xfId="0" applyNumberFormat="1" applyFont="1" applyBorder="1" applyAlignment="1" applyProtection="1">
      <alignment horizontal="center" vertical="center"/>
    </xf>
    <xf numFmtId="166" fontId="2" fillId="5" borderId="6" xfId="7" applyNumberFormat="1" applyFont="1" applyFill="1" applyBorder="1" applyAlignment="1" applyProtection="1">
      <alignment horizontal="center" vertical="center" wrapText="1"/>
    </xf>
    <xf numFmtId="166" fontId="2" fillId="5" borderId="6" xfId="7" applyNumberFormat="1" applyFont="1" applyFill="1" applyBorder="1" applyAlignment="1" applyProtection="1">
      <alignment horizontal="center" vertical="center"/>
    </xf>
    <xf numFmtId="0" fontId="13" fillId="0" borderId="5" xfId="0" applyFont="1" applyBorder="1" applyAlignment="1">
      <alignment horizontal="center" vertical="center"/>
    </xf>
    <xf numFmtId="0" fontId="2" fillId="0" borderId="47"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5" xfId="0" applyFont="1" applyBorder="1" applyAlignment="1">
      <alignment vertical="center"/>
    </xf>
    <xf numFmtId="0" fontId="13" fillId="0" borderId="11" xfId="0" applyFont="1" applyBorder="1" applyAlignment="1">
      <alignment horizontal="center" vertical="center"/>
    </xf>
    <xf numFmtId="0" fontId="13" fillId="0" borderId="13" xfId="0" applyFont="1" applyBorder="1" applyAlignment="1">
      <alignment vertical="center"/>
    </xf>
    <xf numFmtId="0" fontId="2" fillId="0" borderId="6" xfId="0" applyFont="1" applyBorder="1" applyAlignment="1">
      <alignment horizontal="center" vertical="center"/>
    </xf>
    <xf numFmtId="0" fontId="13" fillId="0" borderId="5" xfId="0"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vertical="center"/>
    </xf>
    <xf numFmtId="0" fontId="2" fillId="0" borderId="27" xfId="0" applyFont="1" applyBorder="1" applyAlignment="1">
      <alignment horizontal="center" vertical="center"/>
    </xf>
    <xf numFmtId="0" fontId="2" fillId="0" borderId="5" xfId="0" applyFont="1" applyBorder="1" applyAlignment="1" applyProtection="1">
      <alignment horizontal="center" vertical="center"/>
    </xf>
    <xf numFmtId="0" fontId="2" fillId="0" borderId="5" xfId="0" applyFont="1" applyBorder="1" applyAlignment="1" applyProtection="1">
      <alignment vertical="center"/>
    </xf>
    <xf numFmtId="0" fontId="2" fillId="0" borderId="5" xfId="0" applyFont="1" applyBorder="1" applyAlignment="1">
      <alignment horizontal="center" vertical="center"/>
    </xf>
    <xf numFmtId="0" fontId="2" fillId="0" borderId="13" xfId="0" applyFont="1" applyBorder="1" applyAlignment="1">
      <alignment vertical="center"/>
    </xf>
    <xf numFmtId="0" fontId="2" fillId="0" borderId="5" xfId="0" applyFont="1" applyBorder="1" applyAlignment="1">
      <alignment vertical="center"/>
    </xf>
    <xf numFmtId="37" fontId="2" fillId="5" borderId="6" xfId="0" applyNumberFormat="1" applyFont="1" applyFill="1" applyBorder="1" applyAlignment="1" applyProtection="1">
      <alignment horizontal="center" vertical="center" wrapText="1"/>
    </xf>
    <xf numFmtId="37" fontId="2" fillId="5" borderId="6" xfId="0" applyNumberFormat="1" applyFont="1" applyFill="1" applyBorder="1" applyAlignment="1" applyProtection="1">
      <alignment horizontal="center" vertical="center"/>
    </xf>
    <xf numFmtId="166" fontId="2" fillId="5" borderId="11" xfId="7" applyNumberFormat="1" applyFont="1" applyFill="1" applyBorder="1" applyAlignment="1" applyProtection="1">
      <alignment horizontal="center" vertical="center"/>
    </xf>
    <xf numFmtId="5" fontId="2" fillId="5" borderId="6" xfId="0" applyNumberFormat="1" applyFont="1" applyFill="1" applyBorder="1" applyAlignment="1" applyProtection="1">
      <alignment horizontal="center" vertical="center"/>
    </xf>
    <xf numFmtId="5" fontId="2" fillId="5" borderId="47" xfId="0" applyNumberFormat="1" applyFont="1" applyFill="1" applyBorder="1" applyAlignment="1" applyProtection="1">
      <alignment horizontal="center" vertical="center"/>
    </xf>
    <xf numFmtId="5" fontId="2" fillId="5" borderId="48" xfId="0" applyNumberFormat="1" applyFont="1" applyFill="1" applyBorder="1" applyAlignment="1" applyProtection="1">
      <alignment horizontal="center" vertical="center"/>
    </xf>
    <xf numFmtId="37" fontId="9" fillId="6" borderId="2" xfId="0" applyNumberFormat="1" applyFont="1" applyFill="1" applyBorder="1" applyAlignment="1" applyProtection="1">
      <alignment horizontal="right" vertical="center"/>
    </xf>
    <xf numFmtId="37" fontId="9" fillId="0" borderId="2" xfId="0" applyNumberFormat="1" applyFont="1" applyFill="1" applyBorder="1" applyAlignment="1" applyProtection="1">
      <alignment horizontal="right" vertical="center"/>
      <protection locked="0"/>
    </xf>
    <xf numFmtId="166" fontId="9" fillId="0" borderId="0" xfId="7" applyNumberFormat="1" applyFont="1" applyFill="1" applyBorder="1" applyAlignment="1" applyProtection="1">
      <alignment horizontal="center" vertical="top"/>
    </xf>
    <xf numFmtId="37" fontId="9" fillId="0" borderId="0" xfId="0" applyNumberFormat="1" applyFont="1" applyFill="1" applyBorder="1" applyAlignment="1" applyProtection="1">
      <alignment horizontal="center" vertical="top"/>
    </xf>
    <xf numFmtId="5" fontId="9" fillId="0" borderId="0" xfId="3" applyNumberFormat="1" applyFont="1" applyFill="1" applyBorder="1" applyAlignment="1" applyProtection="1">
      <alignment horizontal="center" vertical="top"/>
    </xf>
    <xf numFmtId="37" fontId="13" fillId="6" borderId="2" xfId="0" applyNumberFormat="1" applyFont="1" applyFill="1" applyBorder="1" applyAlignment="1" applyProtection="1">
      <alignment horizontal="right" vertical="center"/>
    </xf>
    <xf numFmtId="37" fontId="9" fillId="0" borderId="40" xfId="0" applyNumberFormat="1" applyFont="1" applyFill="1" applyBorder="1" applyAlignment="1" applyProtection="1">
      <alignment horizontal="right" vertical="center"/>
      <protection locked="0"/>
    </xf>
    <xf numFmtId="37" fontId="9" fillId="0" borderId="40" xfId="0" applyNumberFormat="1" applyFont="1" applyBorder="1" applyAlignment="1" applyProtection="1">
      <alignment horizontal="right" vertical="center"/>
      <protection locked="0"/>
    </xf>
    <xf numFmtId="37" fontId="9" fillId="0" borderId="2" xfId="0" applyNumberFormat="1" applyFont="1" applyBorder="1" applyAlignment="1" applyProtection="1">
      <alignment horizontal="right" vertical="center"/>
      <protection locked="0"/>
    </xf>
    <xf numFmtId="5" fontId="9" fillId="0" borderId="2" xfId="0" applyNumberFormat="1" applyFont="1" applyBorder="1" applyAlignment="1" applyProtection="1">
      <alignment horizontal="right" vertical="center"/>
      <protection locked="0"/>
    </xf>
    <xf numFmtId="5" fontId="9" fillId="6" borderId="2" xfId="0" applyNumberFormat="1" applyFont="1" applyFill="1" applyBorder="1" applyAlignment="1" applyProtection="1">
      <alignment horizontal="right" vertical="center"/>
    </xf>
    <xf numFmtId="5" fontId="13" fillId="6" borderId="2" xfId="0" applyNumberFormat="1" applyFont="1" applyFill="1" applyBorder="1" applyAlignment="1" applyProtection="1">
      <alignment horizontal="right" vertical="center"/>
    </xf>
    <xf numFmtId="5" fontId="9" fillId="0" borderId="40" xfId="0" applyNumberFormat="1" applyFont="1" applyBorder="1" applyAlignment="1" applyProtection="1">
      <alignment horizontal="right" vertical="center"/>
      <protection locked="0"/>
    </xf>
    <xf numFmtId="5" fontId="9" fillId="6" borderId="40" xfId="0" applyNumberFormat="1" applyFont="1" applyFill="1" applyBorder="1" applyAlignment="1" applyProtection="1">
      <alignment horizontal="right" vertical="center"/>
    </xf>
    <xf numFmtId="5" fontId="9" fillId="0" borderId="40" xfId="0" applyNumberFormat="1" applyFont="1" applyFill="1" applyBorder="1" applyAlignment="1" applyProtection="1">
      <alignment horizontal="right" vertical="center"/>
      <protection locked="0"/>
    </xf>
    <xf numFmtId="5" fontId="9" fillId="0" borderId="2" xfId="0" applyNumberFormat="1" applyFont="1" applyFill="1" applyBorder="1" applyAlignment="1" applyProtection="1">
      <alignment horizontal="right" vertical="center"/>
      <protection locked="0"/>
    </xf>
    <xf numFmtId="166" fontId="13" fillId="6" borderId="2" xfId="7" applyNumberFormat="1" applyFont="1" applyFill="1" applyBorder="1" applyAlignment="1" applyProtection="1">
      <alignment horizontal="right" vertical="center"/>
    </xf>
    <xf numFmtId="166" fontId="9" fillId="6" borderId="40" xfId="7" applyNumberFormat="1" applyFont="1" applyFill="1" applyBorder="1" applyAlignment="1" applyProtection="1">
      <alignment horizontal="right" vertical="center"/>
    </xf>
    <xf numFmtId="14" fontId="7" fillId="7" borderId="3" xfId="0" applyNumberFormat="1" applyFont="1" applyFill="1" applyBorder="1" applyAlignment="1" applyProtection="1">
      <alignment horizontal="center" vertical="center"/>
    </xf>
    <xf numFmtId="0" fontId="1" fillId="0" borderId="17" xfId="0" applyFont="1" applyFill="1" applyBorder="1" applyAlignment="1" applyProtection="1">
      <alignment vertical="center" wrapText="1"/>
    </xf>
    <xf numFmtId="37" fontId="2" fillId="0" borderId="2" xfId="5" applyNumberFormat="1" applyFont="1" applyBorder="1" applyAlignment="1" applyProtection="1">
      <alignment horizontal="center" vertical="center"/>
      <protection locked="0"/>
    </xf>
    <xf numFmtId="166" fontId="2" fillId="5" borderId="31" xfId="0" applyNumberFormat="1" applyFont="1" applyFill="1" applyBorder="1" applyAlignment="1" applyProtection="1">
      <alignment horizontal="center" vertical="center"/>
    </xf>
    <xf numFmtId="37" fontId="2" fillId="0" borderId="32" xfId="5" applyNumberFormat="1" applyFont="1" applyBorder="1" applyAlignment="1" applyProtection="1">
      <alignment horizontal="center" vertical="center"/>
      <protection locked="0"/>
    </xf>
    <xf numFmtId="166" fontId="2" fillId="5" borderId="33" xfId="0" applyNumberFormat="1" applyFont="1" applyFill="1" applyBorder="1" applyAlignment="1" applyProtection="1">
      <alignment horizontal="center" vertical="center"/>
    </xf>
    <xf numFmtId="37" fontId="9" fillId="0" borderId="2" xfId="0" applyNumberFormat="1" applyFont="1" applyFill="1" applyBorder="1" applyAlignment="1" applyProtection="1">
      <alignment horizontal="center" vertical="top"/>
      <protection locked="0"/>
    </xf>
    <xf numFmtId="37" fontId="9" fillId="7" borderId="40" xfId="0" applyNumberFormat="1" applyFont="1" applyFill="1" applyBorder="1" applyAlignment="1" applyProtection="1">
      <alignment horizontal="center" vertical="center"/>
      <protection locked="0"/>
    </xf>
    <xf numFmtId="169" fontId="9" fillId="8" borderId="2" xfId="6" applyNumberFormat="1" applyFont="1" applyFill="1" applyBorder="1" applyAlignment="1" applyProtection="1">
      <alignment horizontal="center" vertical="center"/>
    </xf>
    <xf numFmtId="166" fontId="9" fillId="6" borderId="2" xfId="7" applyNumberFormat="1" applyFont="1" applyFill="1" applyBorder="1" applyAlignment="1" applyProtection="1">
      <alignment horizontal="center" vertical="center"/>
    </xf>
    <xf numFmtId="0" fontId="16" fillId="4" borderId="2" xfId="0" applyFont="1" applyFill="1" applyBorder="1" applyAlignment="1" applyProtection="1">
      <alignment horizontal="center" vertical="top" wrapText="1"/>
    </xf>
    <xf numFmtId="166" fontId="16" fillId="4" borderId="2" xfId="7" applyNumberFormat="1" applyFont="1" applyFill="1" applyBorder="1" applyAlignment="1" applyProtection="1">
      <alignment horizontal="center" vertical="top" wrapText="1"/>
    </xf>
    <xf numFmtId="37" fontId="9" fillId="6" borderId="2" xfId="0" applyNumberFormat="1" applyFont="1" applyFill="1" applyBorder="1" applyAlignment="1" applyProtection="1">
      <alignment horizontal="center" vertical="center"/>
    </xf>
    <xf numFmtId="37" fontId="9" fillId="0" borderId="2" xfId="0" applyNumberFormat="1" applyFont="1" applyFill="1" applyBorder="1" applyAlignment="1" applyProtection="1">
      <alignment horizontal="center" vertical="center"/>
      <protection locked="0"/>
    </xf>
    <xf numFmtId="166" fontId="15" fillId="6" borderId="2" xfId="7" quotePrefix="1" applyNumberFormat="1" applyFont="1" applyFill="1" applyBorder="1" applyAlignment="1" applyProtection="1">
      <alignment horizontal="center" vertical="center"/>
    </xf>
    <xf numFmtId="5" fontId="9" fillId="0" borderId="2" xfId="3" applyNumberFormat="1" applyFont="1" applyFill="1" applyBorder="1" applyAlignment="1" applyProtection="1">
      <alignment horizontal="center" vertical="center"/>
      <protection locked="0"/>
    </xf>
    <xf numFmtId="166" fontId="15" fillId="6" borderId="2" xfId="7" applyNumberFormat="1" applyFont="1" applyFill="1" applyBorder="1" applyAlignment="1" applyProtection="1">
      <alignment horizontal="center" vertical="center"/>
    </xf>
    <xf numFmtId="5" fontId="9" fillId="8" borderId="2" xfId="3" applyNumberFormat="1" applyFont="1" applyFill="1" applyBorder="1" applyAlignment="1" applyProtection="1">
      <alignment horizontal="center" vertical="center"/>
    </xf>
    <xf numFmtId="168" fontId="9" fillId="8" borderId="4" xfId="0" applyNumberFormat="1" applyFont="1" applyFill="1" applyBorder="1" applyAlignment="1" applyProtection="1">
      <alignment horizontal="center" vertical="center"/>
    </xf>
    <xf numFmtId="166" fontId="9" fillId="8" borderId="4" xfId="7" applyNumberFormat="1" applyFont="1" applyFill="1" applyBorder="1" applyAlignment="1" applyProtection="1">
      <alignment horizontal="center" vertical="center"/>
    </xf>
    <xf numFmtId="5" fontId="9" fillId="8" borderId="4" xfId="3" applyNumberFormat="1" applyFont="1" applyFill="1" applyBorder="1" applyAlignment="1" applyProtection="1">
      <alignment horizontal="center" vertical="center"/>
    </xf>
    <xf numFmtId="3" fontId="9" fillId="0" borderId="0" xfId="0" applyNumberFormat="1" applyFont="1" applyFill="1" applyBorder="1" applyAlignment="1" applyProtection="1">
      <alignment horizontal="center" vertical="center"/>
    </xf>
    <xf numFmtId="166" fontId="9" fillId="0" borderId="0" xfId="7" applyNumberFormat="1" applyFont="1" applyFill="1" applyBorder="1" applyAlignment="1" applyProtection="1">
      <alignment horizontal="center" vertical="center"/>
    </xf>
    <xf numFmtId="5" fontId="9" fillId="0" borderId="0" xfId="3" applyNumberFormat="1" applyFont="1" applyFill="1" applyBorder="1" applyAlignment="1" applyProtection="1">
      <alignment horizontal="center" vertical="center"/>
    </xf>
    <xf numFmtId="5" fontId="9" fillId="8" borderId="2" xfId="0" applyNumberFormat="1" applyFont="1" applyFill="1" applyBorder="1" applyAlignment="1" applyProtection="1">
      <alignment horizontal="center" vertical="center"/>
    </xf>
    <xf numFmtId="3" fontId="9" fillId="8" borderId="4" xfId="0" applyNumberFormat="1" applyFont="1" applyFill="1" applyBorder="1" applyAlignment="1" applyProtection="1">
      <alignment horizontal="center" vertical="center"/>
    </xf>
    <xf numFmtId="5" fontId="9" fillId="8" borderId="4" xfId="0" applyNumberFormat="1" applyFont="1" applyFill="1" applyBorder="1" applyAlignment="1" applyProtection="1">
      <alignment horizontal="center" vertical="center"/>
    </xf>
    <xf numFmtId="3" fontId="9" fillId="8" borderId="2" xfId="0" applyNumberFormat="1" applyFont="1" applyFill="1" applyBorder="1" applyAlignment="1" applyProtection="1">
      <alignment horizontal="center" vertical="center"/>
    </xf>
    <xf numFmtId="3" fontId="9" fillId="7" borderId="40" xfId="0" applyNumberFormat="1" applyFont="1" applyFill="1" applyBorder="1" applyAlignment="1" applyProtection="1">
      <alignment horizontal="center" vertical="center"/>
      <protection locked="0"/>
    </xf>
    <xf numFmtId="166" fontId="9" fillId="6" borderId="2" xfId="3" applyNumberFormat="1" applyFont="1" applyFill="1" applyBorder="1" applyAlignment="1" applyProtection="1">
      <alignment horizontal="center" vertical="center"/>
    </xf>
    <xf numFmtId="3" fontId="9" fillId="6"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protection locked="0"/>
    </xf>
    <xf numFmtId="166" fontId="15" fillId="6" borderId="2" xfId="3" quotePrefix="1" applyNumberFormat="1" applyFont="1" applyFill="1" applyBorder="1" applyAlignment="1" applyProtection="1">
      <alignment horizontal="center" vertical="center"/>
    </xf>
    <xf numFmtId="166" fontId="15" fillId="6" borderId="2" xfId="3" applyNumberFormat="1" applyFont="1" applyFill="1" applyBorder="1" applyAlignment="1" applyProtection="1">
      <alignment horizontal="center" vertical="center"/>
    </xf>
    <xf numFmtId="5" fontId="3" fillId="8" borderId="2" xfId="3" applyNumberFormat="1" applyFont="1" applyFill="1" applyBorder="1" applyAlignment="1" applyProtection="1">
      <alignment horizontal="center" vertical="center"/>
    </xf>
    <xf numFmtId="9" fontId="9" fillId="8" borderId="4" xfId="3" applyFont="1" applyFill="1" applyBorder="1" applyAlignment="1" applyProtection="1">
      <alignment horizontal="center" vertical="center"/>
    </xf>
    <xf numFmtId="9" fontId="9" fillId="0" borderId="0" xfId="3" applyFont="1" applyFill="1" applyBorder="1" applyAlignment="1" applyProtection="1">
      <alignment horizontal="center" vertical="center"/>
    </xf>
    <xf numFmtId="37" fontId="16" fillId="4" borderId="2" xfId="0" applyNumberFormat="1" applyFont="1" applyFill="1" applyBorder="1" applyAlignment="1" applyProtection="1">
      <alignment horizontal="center" vertical="top" wrapText="1"/>
    </xf>
    <xf numFmtId="5" fontId="9" fillId="8" borderId="2" xfId="6" applyNumberFormat="1" applyFont="1" applyFill="1" applyBorder="1" applyAlignment="1" applyProtection="1">
      <alignment horizontal="center" vertical="center"/>
    </xf>
    <xf numFmtId="37" fontId="9" fillId="8" borderId="4" xfId="0" applyNumberFormat="1" applyFont="1" applyFill="1" applyBorder="1" applyAlignment="1" applyProtection="1">
      <alignment horizontal="center" vertical="center"/>
    </xf>
    <xf numFmtId="37" fontId="9" fillId="0" borderId="0" xfId="0" applyNumberFormat="1" applyFont="1" applyFill="1" applyBorder="1" applyAlignment="1" applyProtection="1">
      <alignment horizontal="center" vertical="center"/>
    </xf>
    <xf numFmtId="37" fontId="9" fillId="8" borderId="4" xfId="3" applyNumberFormat="1" applyFont="1" applyFill="1" applyBorder="1" applyAlignment="1" applyProtection="1">
      <alignment horizontal="center" vertical="center"/>
    </xf>
    <xf numFmtId="37" fontId="9" fillId="8" borderId="2" xfId="0" applyNumberFormat="1" applyFont="1" applyFill="1" applyBorder="1" applyAlignment="1" applyProtection="1">
      <alignment horizontal="center" vertical="center"/>
    </xf>
    <xf numFmtId="5" fontId="16" fillId="4" borderId="2" xfId="0" applyNumberFormat="1" applyFont="1" applyFill="1" applyBorder="1" applyAlignment="1" applyProtection="1">
      <alignment horizontal="center" vertical="top" wrapText="1"/>
    </xf>
    <xf numFmtId="37" fontId="2" fillId="5" borderId="27" xfId="0" applyNumberFormat="1" applyFont="1" applyFill="1" applyBorder="1" applyAlignment="1" applyProtection="1">
      <alignment horizontal="center" vertical="center"/>
    </xf>
    <xf numFmtId="37" fontId="2" fillId="9" borderId="27" xfId="0" applyNumberFormat="1" applyFont="1" applyFill="1" applyBorder="1" applyAlignment="1" applyProtection="1">
      <alignment horizontal="center" vertical="center"/>
    </xf>
    <xf numFmtId="37" fontId="2" fillId="5" borderId="7" xfId="0" applyNumberFormat="1" applyFont="1" applyFill="1" applyBorder="1" applyAlignment="1" applyProtection="1">
      <alignment horizontal="center" vertical="center"/>
    </xf>
    <xf numFmtId="37" fontId="2" fillId="9" borderId="7" xfId="0" applyNumberFormat="1" applyFont="1" applyFill="1" applyBorder="1" applyAlignment="1" applyProtection="1">
      <alignment horizontal="center" vertical="center"/>
    </xf>
    <xf numFmtId="37" fontId="2" fillId="5" borderId="27" xfId="5" applyNumberFormat="1" applyFont="1" applyFill="1" applyBorder="1" applyAlignment="1" applyProtection="1">
      <alignment horizontal="center" vertical="center"/>
    </xf>
    <xf numFmtId="37" fontId="2" fillId="5" borderId="7" xfId="5" applyNumberFormat="1" applyFont="1" applyFill="1" applyBorder="1" applyAlignment="1" applyProtection="1">
      <alignment horizontal="center" vertical="center"/>
    </xf>
    <xf numFmtId="37" fontId="9" fillId="6" borderId="6" xfId="5" applyNumberFormat="1" applyFont="1" applyFill="1" applyBorder="1" applyAlignment="1" applyProtection="1">
      <alignment horizontal="center" vertical="center"/>
    </xf>
    <xf numFmtId="37" fontId="9" fillId="6" borderId="4" xfId="5" applyNumberFormat="1" applyFont="1" applyFill="1" applyBorder="1" applyAlignment="1" applyProtection="1">
      <alignment horizontal="center" vertical="center"/>
    </xf>
    <xf numFmtId="37" fontId="9" fillId="6" borderId="2" xfId="5" applyNumberFormat="1" applyFont="1" applyFill="1" applyBorder="1" applyAlignment="1" applyProtection="1">
      <alignment horizontal="center" vertical="center"/>
    </xf>
    <xf numFmtId="37" fontId="9" fillId="6" borderId="16" xfId="5" applyNumberFormat="1" applyFont="1" applyFill="1" applyBorder="1" applyAlignment="1" applyProtection="1">
      <alignment horizontal="center" vertical="center"/>
    </xf>
    <xf numFmtId="166" fontId="9" fillId="6" borderId="6" xfId="7" applyNumberFormat="1" applyFont="1" applyFill="1" applyBorder="1" applyAlignment="1" applyProtection="1">
      <alignment horizontal="center" vertical="center"/>
    </xf>
    <xf numFmtId="166" fontId="9" fillId="6" borderId="4" xfId="7" applyNumberFormat="1" applyFont="1" applyFill="1" applyBorder="1" applyAlignment="1" applyProtection="1">
      <alignment horizontal="center" vertical="center"/>
    </xf>
    <xf numFmtId="166" fontId="9" fillId="6" borderId="16" xfId="7" applyNumberFormat="1" applyFont="1" applyFill="1" applyBorder="1" applyAlignment="1" applyProtection="1">
      <alignment horizontal="center" vertical="center"/>
    </xf>
    <xf numFmtId="37" fontId="9" fillId="6" borderId="6" xfId="0" applyNumberFormat="1" applyFont="1" applyFill="1" applyBorder="1" applyAlignment="1" applyProtection="1">
      <alignment horizontal="center"/>
    </xf>
    <xf numFmtId="37" fontId="9" fillId="6" borderId="15" xfId="0" applyNumberFormat="1" applyFont="1" applyFill="1" applyBorder="1" applyAlignment="1" applyProtection="1">
      <alignment horizontal="center"/>
    </xf>
    <xf numFmtId="37" fontId="9" fillId="6" borderId="2" xfId="0" applyNumberFormat="1" applyFont="1" applyFill="1" applyBorder="1" applyAlignment="1" applyProtection="1">
      <alignment horizontal="center"/>
    </xf>
    <xf numFmtId="37" fontId="9" fillId="6" borderId="16" xfId="0" applyNumberFormat="1" applyFont="1" applyFill="1" applyBorder="1" applyAlignment="1" applyProtection="1">
      <alignment horizontal="center"/>
    </xf>
    <xf numFmtId="166" fontId="9" fillId="6" borderId="15" xfId="7" applyNumberFormat="1" applyFont="1" applyFill="1" applyBorder="1" applyAlignment="1" applyProtection="1">
      <alignment horizontal="center" vertical="center"/>
    </xf>
    <xf numFmtId="165" fontId="9" fillId="3" borderId="6" xfId="5" applyNumberFormat="1" applyFont="1" applyFill="1" applyBorder="1" applyAlignment="1" applyProtection="1">
      <alignment horizontal="center" vertical="center"/>
    </xf>
    <xf numFmtId="165" fontId="9" fillId="3" borderId="4" xfId="5" applyNumberFormat="1" applyFont="1" applyFill="1" applyBorder="1" applyAlignment="1" applyProtection="1">
      <alignment horizontal="center" vertical="center"/>
    </xf>
    <xf numFmtId="165" fontId="9" fillId="3" borderId="2" xfId="5" applyNumberFormat="1" applyFont="1" applyFill="1" applyBorder="1" applyAlignment="1" applyProtection="1">
      <alignment horizontal="center" vertical="center"/>
    </xf>
    <xf numFmtId="165" fontId="9" fillId="3" borderId="16" xfId="5" applyNumberFormat="1" applyFont="1" applyFill="1" applyBorder="1" applyAlignment="1" applyProtection="1">
      <alignment horizontal="center" vertical="center"/>
    </xf>
    <xf numFmtId="166" fontId="15" fillId="6" borderId="6" xfId="3" applyNumberFormat="1" applyFont="1" applyFill="1" applyBorder="1" applyAlignment="1" applyProtection="1">
      <alignment horizontal="center" vertical="center"/>
    </xf>
    <xf numFmtId="166" fontId="15" fillId="6" borderId="4" xfId="3" applyNumberFormat="1" applyFont="1" applyFill="1" applyBorder="1" applyAlignment="1" applyProtection="1">
      <alignment horizontal="center" vertical="center"/>
    </xf>
    <xf numFmtId="166" fontId="15" fillId="6" borderId="16" xfId="3" applyNumberFormat="1" applyFont="1" applyFill="1" applyBorder="1" applyAlignment="1" applyProtection="1">
      <alignment horizontal="center" vertical="center"/>
    </xf>
    <xf numFmtId="5" fontId="15" fillId="6" borderId="6" xfId="6" applyNumberFormat="1" applyFont="1" applyFill="1" applyBorder="1" applyAlignment="1" applyProtection="1">
      <alignment horizontal="center" vertical="center"/>
    </xf>
    <xf numFmtId="5" fontId="15" fillId="6" borderId="4" xfId="6" applyNumberFormat="1" applyFont="1" applyFill="1" applyBorder="1" applyAlignment="1" applyProtection="1">
      <alignment horizontal="center" vertical="center"/>
    </xf>
    <xf numFmtId="5" fontId="15" fillId="6" borderId="2" xfId="6" applyNumberFormat="1" applyFont="1" applyFill="1" applyBorder="1" applyAlignment="1" applyProtection="1">
      <alignment horizontal="center" vertical="center"/>
    </xf>
    <xf numFmtId="5" fontId="15" fillId="6" borderId="16" xfId="6" applyNumberFormat="1" applyFont="1" applyFill="1" applyBorder="1" applyAlignment="1" applyProtection="1">
      <alignment horizontal="center" vertical="center"/>
    </xf>
    <xf numFmtId="166" fontId="15" fillId="6" borderId="6" xfId="7" applyNumberFormat="1" applyFont="1" applyFill="1" applyBorder="1" applyAlignment="1" applyProtection="1">
      <alignment horizontal="center" vertical="center"/>
    </xf>
    <xf numFmtId="166" fontId="15" fillId="6" borderId="4" xfId="7" applyNumberFormat="1" applyFont="1" applyFill="1" applyBorder="1" applyAlignment="1" applyProtection="1">
      <alignment horizontal="center" vertical="center"/>
    </xf>
    <xf numFmtId="166" fontId="15" fillId="6" borderId="16" xfId="7" applyNumberFormat="1"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16" fillId="3" borderId="2" xfId="0" applyFont="1" applyFill="1" applyBorder="1" applyAlignment="1" applyProtection="1">
      <alignment horizontal="center" vertical="center"/>
    </xf>
    <xf numFmtId="0" fontId="16" fillId="3" borderId="16" xfId="0" applyFont="1" applyFill="1" applyBorder="1" applyAlignment="1" applyProtection="1">
      <alignment horizontal="center" vertical="center"/>
    </xf>
    <xf numFmtId="166" fontId="15" fillId="6" borderId="7" xfId="7" applyNumberFormat="1" applyFont="1" applyFill="1" applyBorder="1" applyAlignment="1" applyProtection="1">
      <alignment horizontal="center" vertical="center"/>
    </xf>
    <xf numFmtId="166" fontId="15" fillId="6" borderId="18" xfId="7" applyNumberFormat="1" applyFont="1" applyFill="1" applyBorder="1" applyAlignment="1" applyProtection="1">
      <alignment horizontal="center" vertical="center"/>
    </xf>
    <xf numFmtId="166" fontId="15" fillId="6" borderId="32" xfId="7" applyNumberFormat="1" applyFont="1" applyFill="1" applyBorder="1" applyAlignment="1" applyProtection="1">
      <alignment horizontal="center" vertical="center"/>
    </xf>
    <xf numFmtId="166" fontId="15" fillId="6" borderId="55" xfId="7" applyNumberFormat="1" applyFont="1" applyFill="1" applyBorder="1" applyAlignment="1" applyProtection="1">
      <alignment horizontal="center" vertical="center"/>
    </xf>
    <xf numFmtId="166" fontId="15" fillId="6" borderId="33" xfId="7" applyNumberFormat="1" applyFont="1" applyFill="1" applyBorder="1" applyAlignment="1" applyProtection="1">
      <alignment horizontal="center" vertical="center"/>
    </xf>
    <xf numFmtId="166" fontId="9" fillId="6" borderId="1" xfId="3" applyNumberFormat="1" applyFont="1" applyFill="1" applyBorder="1" applyAlignment="1" applyProtection="1">
      <alignment horizontal="center" vertical="center"/>
    </xf>
    <xf numFmtId="166" fontId="9" fillId="6" borderId="35" xfId="3" applyNumberFormat="1" applyFont="1" applyFill="1" applyBorder="1" applyAlignment="1" applyProtection="1">
      <alignment horizontal="center" vertical="center"/>
    </xf>
    <xf numFmtId="166" fontId="9" fillId="6" borderId="31" xfId="3" applyNumberFormat="1" applyFont="1" applyFill="1" applyBorder="1" applyAlignment="1" applyProtection="1">
      <alignment horizontal="center" vertical="center"/>
    </xf>
    <xf numFmtId="167" fontId="9" fillId="6" borderId="49" xfId="6" applyNumberFormat="1" applyFont="1" applyFill="1" applyBorder="1" applyAlignment="1" applyProtection="1">
      <alignment horizontal="center" vertical="center"/>
    </xf>
    <xf numFmtId="167" fontId="9" fillId="6" borderId="36" xfId="6" applyNumberFormat="1" applyFont="1" applyFill="1" applyBorder="1" applyAlignment="1" applyProtection="1">
      <alignment horizontal="center" vertical="center"/>
    </xf>
    <xf numFmtId="167" fontId="9" fillId="6" borderId="32" xfId="6" applyNumberFormat="1" applyFont="1" applyFill="1" applyBorder="1" applyAlignment="1" applyProtection="1">
      <alignment horizontal="center" vertical="center"/>
    </xf>
    <xf numFmtId="167" fontId="9" fillId="6" borderId="33" xfId="6" applyNumberFormat="1" applyFont="1" applyFill="1" applyBorder="1" applyAlignment="1" applyProtection="1">
      <alignment horizontal="center" vertical="center"/>
    </xf>
    <xf numFmtId="14" fontId="7" fillId="0" borderId="2"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16" fillId="4" borderId="22" xfId="0" applyFont="1" applyFill="1" applyBorder="1" applyAlignment="1" applyProtection="1">
      <alignment horizontal="left" vertical="center" wrapText="1"/>
    </xf>
    <xf numFmtId="0" fontId="16" fillId="4" borderId="23" xfId="0" applyFont="1" applyFill="1" applyBorder="1" applyAlignment="1" applyProtection="1">
      <alignment horizontal="left" vertical="center" wrapText="1"/>
    </xf>
    <xf numFmtId="0" fontId="16" fillId="4" borderId="53" xfId="0" applyFont="1" applyFill="1" applyBorder="1" applyAlignment="1" applyProtection="1">
      <alignment horizontal="left" vertical="center" wrapText="1"/>
    </xf>
    <xf numFmtId="0" fontId="16" fillId="4" borderId="50" xfId="0" applyFont="1" applyFill="1" applyBorder="1" applyAlignment="1" applyProtection="1">
      <alignment horizontal="left" vertical="center" wrapText="1"/>
    </xf>
    <xf numFmtId="49" fontId="2" fillId="0" borderId="12" xfId="0" applyNumberFormat="1" applyFont="1" applyBorder="1" applyAlignment="1" applyProtection="1">
      <alignment horizontal="left" vertical="top" wrapText="1"/>
      <protection locked="0"/>
    </xf>
    <xf numFmtId="49" fontId="2" fillId="0" borderId="37"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49" fontId="2" fillId="0" borderId="20" xfId="0" applyNumberFormat="1" applyFont="1" applyBorder="1" applyAlignment="1" applyProtection="1">
      <alignment horizontal="left" vertical="top" wrapText="1"/>
      <protection locked="0"/>
    </xf>
    <xf numFmtId="49" fontId="2" fillId="0" borderId="0" xfId="0" applyNumberFormat="1" applyFont="1" applyBorder="1" applyAlignment="1" applyProtection="1">
      <alignment horizontal="left" vertical="top" wrapText="1"/>
      <protection locked="0"/>
    </xf>
    <xf numFmtId="49" fontId="2" fillId="0" borderId="21" xfId="0" applyNumberFormat="1" applyFont="1" applyBorder="1" applyAlignment="1" applyProtection="1">
      <alignment horizontal="left" vertical="top" wrapText="1"/>
      <protection locked="0"/>
    </xf>
    <xf numFmtId="49" fontId="2" fillId="0" borderId="57" xfId="0" applyNumberFormat="1" applyFont="1" applyBorder="1" applyAlignment="1" applyProtection="1">
      <alignment horizontal="left" vertical="top" wrapText="1"/>
      <protection locked="0"/>
    </xf>
    <xf numFmtId="49" fontId="2" fillId="0" borderId="54" xfId="0" applyNumberFormat="1" applyFont="1" applyBorder="1" applyAlignment="1" applyProtection="1">
      <alignment horizontal="left" vertical="top" wrapText="1"/>
      <protection locked="0"/>
    </xf>
    <xf numFmtId="49" fontId="2" fillId="0" borderId="58" xfId="0" applyNumberFormat="1" applyFont="1" applyBorder="1" applyAlignment="1" applyProtection="1">
      <alignment horizontal="left" vertical="top" wrapText="1"/>
      <protection locked="0"/>
    </xf>
    <xf numFmtId="49" fontId="1" fillId="0" borderId="22" xfId="0" applyNumberFormat="1" applyFont="1" applyFill="1" applyBorder="1" applyAlignment="1" applyProtection="1">
      <alignment horizontal="left" vertical="top" wrapText="1"/>
    </xf>
    <xf numFmtId="49" fontId="2" fillId="0" borderId="14" xfId="0" applyNumberFormat="1" applyFont="1" applyFill="1" applyBorder="1" applyAlignment="1" applyProtection="1">
      <alignment horizontal="left" vertical="top" wrapText="1"/>
    </xf>
    <xf numFmtId="49" fontId="2" fillId="0" borderId="23" xfId="0" applyNumberFormat="1"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52" xfId="0" applyFont="1" applyBorder="1" applyAlignment="1" applyProtection="1">
      <alignment horizontal="left"/>
    </xf>
    <xf numFmtId="0" fontId="13" fillId="0" borderId="52" xfId="0" applyFont="1" applyBorder="1" applyAlignment="1" applyProtection="1">
      <alignment horizontal="left" vertical="center"/>
    </xf>
    <xf numFmtId="49" fontId="2" fillId="0" borderId="20"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wrapText="1"/>
    </xf>
    <xf numFmtId="49" fontId="2" fillId="0" borderId="21" xfId="0" applyNumberFormat="1" applyFont="1" applyFill="1" applyBorder="1" applyAlignment="1" applyProtection="1">
      <alignment horizontal="left" vertical="top" wrapText="1"/>
    </xf>
    <xf numFmtId="0" fontId="2" fillId="0" borderId="53" xfId="0" applyFont="1" applyFill="1" applyBorder="1" applyAlignment="1" applyProtection="1">
      <alignment horizontal="left" vertical="top" wrapText="1"/>
    </xf>
    <xf numFmtId="0" fontId="2" fillId="0" borderId="38"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49" fontId="2" fillId="0" borderId="52" xfId="0" applyNumberFormat="1" applyFont="1" applyBorder="1" applyAlignment="1" applyProtection="1">
      <alignment vertical="top" wrapText="1"/>
    </xf>
    <xf numFmtId="0" fontId="2" fillId="0" borderId="52" xfId="0" applyFont="1" applyBorder="1" applyAlignment="1" applyProtection="1">
      <alignment vertical="top" wrapText="1"/>
    </xf>
    <xf numFmtId="0" fontId="13" fillId="0" borderId="52" xfId="0" applyFont="1" applyBorder="1" applyAlignment="1" applyProtection="1">
      <alignment horizontal="left"/>
    </xf>
    <xf numFmtId="49" fontId="13" fillId="0" borderId="52" xfId="0" applyNumberFormat="1" applyFont="1" applyBorder="1" applyAlignment="1" applyProtection="1">
      <alignment horizontal="left" vertical="center" wrapText="1"/>
    </xf>
    <xf numFmtId="0" fontId="13" fillId="0" borderId="52" xfId="0" applyFont="1" applyBorder="1" applyAlignment="1" applyProtection="1">
      <alignment horizontal="left" vertical="center" wrapText="1"/>
    </xf>
    <xf numFmtId="49" fontId="2" fillId="0" borderId="22" xfId="0" applyNumberFormat="1" applyFont="1" applyFill="1" applyBorder="1" applyAlignment="1" applyProtection="1">
      <alignment horizontal="left" vertical="top" wrapText="1"/>
    </xf>
    <xf numFmtId="49" fontId="2" fillId="0" borderId="14" xfId="0" applyNumberFormat="1" applyFont="1" applyFill="1" applyBorder="1" applyAlignment="1" applyProtection="1">
      <alignment vertical="top" wrapText="1"/>
    </xf>
    <xf numFmtId="49" fontId="2" fillId="0" borderId="23" xfId="0" applyNumberFormat="1" applyFont="1" applyFill="1" applyBorder="1" applyAlignment="1" applyProtection="1">
      <alignment vertical="top" wrapText="1"/>
    </xf>
    <xf numFmtId="0" fontId="2" fillId="0" borderId="20" xfId="0" applyFont="1" applyFill="1" applyBorder="1" applyAlignment="1" applyProtection="1">
      <alignment vertical="top" wrapText="1"/>
    </xf>
    <xf numFmtId="0" fontId="2" fillId="0" borderId="0" xfId="0" applyFont="1" applyFill="1" applyAlignment="1" applyProtection="1">
      <alignment vertical="top" wrapText="1"/>
    </xf>
    <xf numFmtId="0" fontId="2" fillId="0" borderId="21" xfId="0" applyFont="1" applyFill="1" applyBorder="1" applyAlignment="1" applyProtection="1">
      <alignment vertical="top" wrapText="1"/>
    </xf>
    <xf numFmtId="49" fontId="2" fillId="0" borderId="53" xfId="0" applyNumberFormat="1" applyFont="1" applyFill="1" applyBorder="1" applyAlignment="1" applyProtection="1">
      <alignment horizontal="left" vertical="top" wrapText="1"/>
    </xf>
    <xf numFmtId="49" fontId="2" fillId="0" borderId="38" xfId="0" applyNumberFormat="1" applyFont="1" applyFill="1" applyBorder="1" applyAlignment="1" applyProtection="1">
      <alignment horizontal="left" vertical="top" wrapText="1"/>
    </xf>
    <xf numFmtId="49" fontId="2" fillId="0" borderId="50" xfId="0" applyNumberFormat="1" applyFont="1" applyFill="1" applyBorder="1" applyAlignment="1" applyProtection="1">
      <alignment horizontal="left" vertical="top" wrapText="1"/>
    </xf>
    <xf numFmtId="1" fontId="13" fillId="3" borderId="12" xfId="0" applyNumberFormat="1"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0" borderId="28" xfId="0" applyFont="1" applyBorder="1" applyAlignment="1" applyProtection="1">
      <alignment horizontal="left" vertical="center" wrapText="1"/>
    </xf>
    <xf numFmtId="0" fontId="13" fillId="0" borderId="51" xfId="0" applyFont="1" applyBorder="1" applyAlignment="1" applyProtection="1">
      <alignment horizontal="left" vertical="center" wrapText="1"/>
    </xf>
    <xf numFmtId="0" fontId="2" fillId="0" borderId="0" xfId="0" applyFont="1" applyFill="1" applyBorder="1" applyAlignment="1" applyProtection="1">
      <alignment vertical="top" wrapText="1"/>
    </xf>
    <xf numFmtId="0" fontId="2" fillId="0" borderId="52" xfId="0" applyFont="1" applyBorder="1" applyAlignment="1" applyProtection="1">
      <alignment horizontal="left" vertical="top" wrapText="1"/>
    </xf>
    <xf numFmtId="0" fontId="6" fillId="2" borderId="2" xfId="0" applyFont="1" applyFill="1" applyBorder="1" applyAlignment="1" applyProtection="1">
      <alignment vertical="center" wrapText="1"/>
    </xf>
    <xf numFmtId="0" fontId="0" fillId="0" borderId="2" xfId="0" applyBorder="1" applyAlignment="1" applyProtection="1">
      <alignment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49" fontId="7" fillId="0" borderId="2" xfId="0" applyNumberFormat="1" applyFont="1" applyBorder="1" applyAlignment="1" applyProtection="1">
      <alignment horizontal="center" vertical="center"/>
    </xf>
    <xf numFmtId="14" fontId="7" fillId="0" borderId="2" xfId="0" applyNumberFormat="1" applyFont="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49" fontId="2" fillId="0" borderId="1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16" xfId="0" applyNumberFormat="1" applyFont="1" applyFill="1" applyBorder="1" applyAlignment="1" applyProtection="1">
      <alignment horizontal="left" vertical="top" wrapText="1"/>
      <protection locked="0"/>
    </xf>
    <xf numFmtId="49" fontId="2" fillId="0" borderId="17" xfId="0" applyNumberFormat="1" applyFont="1" applyFill="1" applyBorder="1" applyAlignment="1" applyProtection="1">
      <alignment horizontal="left" vertical="top" wrapText="1"/>
      <protection locked="0"/>
    </xf>
    <xf numFmtId="49" fontId="2" fillId="0" borderId="18" xfId="0" applyNumberFormat="1" applyFont="1" applyFill="1" applyBorder="1" applyAlignment="1" applyProtection="1">
      <alignment horizontal="left" vertical="top" wrapText="1"/>
      <protection locked="0"/>
    </xf>
    <xf numFmtId="49" fontId="2" fillId="0" borderId="19" xfId="0" applyNumberFormat="1" applyFont="1" applyFill="1" applyBorder="1" applyAlignment="1" applyProtection="1">
      <alignment horizontal="left" vertical="top" wrapText="1"/>
      <protection locked="0"/>
    </xf>
    <xf numFmtId="0" fontId="13" fillId="0" borderId="52" xfId="0" applyFont="1" applyFill="1" applyBorder="1" applyAlignment="1">
      <alignment horizontal="left" vertical="center"/>
    </xf>
    <xf numFmtId="49" fontId="2" fillId="0" borderId="52" xfId="0" applyNumberFormat="1" applyFont="1" applyFill="1" applyBorder="1" applyAlignment="1">
      <alignment vertical="top" wrapText="1"/>
    </xf>
    <xf numFmtId="0" fontId="2" fillId="0" borderId="52" xfId="0" applyFont="1" applyFill="1" applyBorder="1" applyAlignment="1">
      <alignment vertical="top" wrapText="1"/>
    </xf>
    <xf numFmtId="49" fontId="2" fillId="0" borderId="22" xfId="0" applyNumberFormat="1" applyFont="1" applyFill="1" applyBorder="1" applyAlignment="1">
      <alignment horizontal="left" vertical="top" wrapText="1"/>
    </xf>
    <xf numFmtId="49" fontId="2" fillId="0" borderId="14" xfId="0" applyNumberFormat="1" applyFont="1" applyFill="1" applyBorder="1" applyAlignment="1">
      <alignment horizontal="left" vertical="top" wrapText="1"/>
    </xf>
    <xf numFmtId="49" fontId="2" fillId="0" borderId="23" xfId="0" applyNumberFormat="1" applyFont="1" applyFill="1" applyBorder="1" applyAlignment="1">
      <alignment horizontal="left" vertical="top" wrapText="1"/>
    </xf>
    <xf numFmtId="49" fontId="2" fillId="0" borderId="2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21" xfId="0" applyNumberFormat="1"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0" xfId="0" applyFont="1" applyFill="1" applyAlignment="1">
      <alignment horizontal="left" vertical="top" wrapText="1"/>
    </xf>
    <xf numFmtId="0" fontId="2" fillId="0" borderId="21" xfId="0" applyFont="1" applyFill="1" applyBorder="1" applyAlignment="1">
      <alignment horizontal="left" vertical="top" wrapText="1"/>
    </xf>
    <xf numFmtId="49" fontId="13" fillId="0" borderId="52" xfId="0" applyNumberFormat="1"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52" xfId="0" applyFont="1" applyFill="1" applyBorder="1" applyAlignment="1">
      <alignment horizontal="left"/>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49" fontId="1" fillId="0" borderId="22" xfId="0" applyNumberFormat="1" applyFont="1" applyFill="1" applyBorder="1" applyAlignment="1">
      <alignment horizontal="left" vertical="top" wrapText="1"/>
    </xf>
    <xf numFmtId="0" fontId="13" fillId="0" borderId="28" xfId="0" applyFont="1" applyBorder="1" applyAlignment="1">
      <alignment horizontal="left" vertical="center" wrapText="1"/>
    </xf>
    <xf numFmtId="0" fontId="13" fillId="0" borderId="52" xfId="0" applyFont="1" applyBorder="1" applyAlignment="1">
      <alignment horizontal="left" vertical="center" wrapText="1"/>
    </xf>
    <xf numFmtId="0" fontId="13" fillId="0" borderId="51" xfId="0" applyFont="1" applyBorder="1" applyAlignment="1">
      <alignment horizontal="left" vertical="center" wrapText="1"/>
    </xf>
    <xf numFmtId="49" fontId="2" fillId="0" borderId="14" xfId="0" applyNumberFormat="1" applyFont="1" applyFill="1" applyBorder="1" applyAlignment="1">
      <alignment vertical="top" wrapText="1"/>
    </xf>
    <xf numFmtId="49" fontId="2" fillId="0" borderId="23" xfId="0" applyNumberFormat="1" applyFont="1" applyFill="1" applyBorder="1" applyAlignment="1">
      <alignment vertical="top" wrapText="1"/>
    </xf>
    <xf numFmtId="0" fontId="2" fillId="0" borderId="20" xfId="0" applyFont="1" applyFill="1" applyBorder="1" applyAlignment="1">
      <alignment vertical="top" wrapText="1"/>
    </xf>
    <xf numFmtId="0" fontId="2" fillId="0" borderId="0" xfId="0" applyFont="1" applyFill="1" applyAlignment="1">
      <alignment vertical="top" wrapText="1"/>
    </xf>
    <xf numFmtId="0" fontId="2" fillId="0" borderId="21" xfId="0" applyFont="1" applyFill="1" applyBorder="1" applyAlignment="1">
      <alignment vertical="top" wrapText="1"/>
    </xf>
    <xf numFmtId="0" fontId="0" fillId="0" borderId="2" xfId="0" applyBorder="1" applyAlignment="1">
      <alignment vertical="center"/>
    </xf>
    <xf numFmtId="0" fontId="2" fillId="0" borderId="52" xfId="0" applyFont="1" applyFill="1" applyBorder="1" applyAlignment="1">
      <alignment horizontal="left"/>
    </xf>
    <xf numFmtId="0" fontId="2" fillId="0" borderId="52" xfId="0" applyFont="1" applyBorder="1" applyAlignment="1">
      <alignment horizontal="left" vertical="top" wrapText="1"/>
    </xf>
    <xf numFmtId="0" fontId="2" fillId="0" borderId="0" xfId="0" applyFont="1" applyFill="1" applyBorder="1" applyAlignment="1">
      <alignment vertical="top"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13" fillId="0" borderId="52" xfId="0" applyFont="1" applyFill="1" applyBorder="1" applyAlignment="1" applyProtection="1">
      <alignment horizontal="left" vertical="center"/>
    </xf>
    <xf numFmtId="49" fontId="2" fillId="0" borderId="52" xfId="0" applyNumberFormat="1" applyFont="1" applyFill="1" applyBorder="1" applyAlignment="1" applyProtection="1">
      <alignment vertical="top" wrapText="1"/>
    </xf>
    <xf numFmtId="0" fontId="2" fillId="0" borderId="52" xfId="0" applyFont="1" applyFill="1" applyBorder="1" applyAlignment="1" applyProtection="1">
      <alignment vertical="top" wrapText="1"/>
    </xf>
    <xf numFmtId="49" fontId="13" fillId="0" borderId="52" xfId="0" applyNumberFormat="1" applyFont="1" applyFill="1" applyBorder="1" applyAlignment="1" applyProtection="1">
      <alignment horizontal="left" vertical="center" wrapText="1"/>
    </xf>
    <xf numFmtId="0" fontId="13" fillId="0" borderId="52" xfId="0" applyFont="1" applyFill="1" applyBorder="1" applyAlignment="1" applyProtection="1">
      <alignment horizontal="left" vertical="center" wrapText="1"/>
    </xf>
    <xf numFmtId="0" fontId="13" fillId="0" borderId="52" xfId="0" applyFont="1" applyFill="1" applyBorder="1" applyAlignment="1" applyProtection="1">
      <alignment horizontal="left"/>
    </xf>
    <xf numFmtId="0" fontId="13" fillId="3" borderId="12" xfId="0" applyFont="1" applyFill="1" applyBorder="1" applyAlignment="1" applyProtection="1">
      <alignment horizontal="center" vertical="center"/>
    </xf>
    <xf numFmtId="0" fontId="2" fillId="0" borderId="52" xfId="0" applyFont="1" applyFill="1" applyBorder="1" applyAlignment="1" applyProtection="1">
      <alignment horizontal="left"/>
    </xf>
    <xf numFmtId="164" fontId="13" fillId="3" borderId="1" xfId="0" applyNumberFormat="1" applyFont="1" applyFill="1" applyBorder="1" applyAlignment="1" applyProtection="1">
      <alignment horizontal="center" vertical="center"/>
    </xf>
    <xf numFmtId="0" fontId="0" fillId="0" borderId="4"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xf numFmtId="0" fontId="0" fillId="0" borderId="3" xfId="0" applyBorder="1" applyAlignment="1" applyProtection="1"/>
    <xf numFmtId="0" fontId="1" fillId="0" borderId="18"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55" xfId="0" applyFont="1" applyFill="1" applyBorder="1" applyAlignment="1" applyProtection="1">
      <alignment horizontal="left" vertical="center" wrapText="1"/>
      <protection locked="0"/>
    </xf>
    <xf numFmtId="49" fontId="7" fillId="0" borderId="3" xfId="0" applyNumberFormat="1" applyFont="1" applyBorder="1" applyAlignment="1" applyProtection="1">
      <alignment horizontal="center" vertical="center"/>
    </xf>
    <xf numFmtId="14" fontId="7" fillId="0" borderId="3" xfId="0" applyNumberFormat="1" applyFont="1" applyBorder="1" applyAlignment="1" applyProtection="1">
      <alignment horizontal="center" vertical="center"/>
    </xf>
    <xf numFmtId="0" fontId="2" fillId="0" borderId="35" xfId="0" applyFont="1" applyBorder="1" applyAlignment="1" applyProtection="1">
      <alignment vertical="center" wrapText="1"/>
    </xf>
    <xf numFmtId="0" fontId="2" fillId="0" borderId="3" xfId="0" applyFont="1" applyBorder="1" applyAlignment="1" applyProtection="1">
      <alignment vertical="center" wrapText="1"/>
    </xf>
    <xf numFmtId="0" fontId="2" fillId="0" borderId="2" xfId="0" applyFont="1" applyBorder="1" applyAlignment="1" applyProtection="1">
      <alignment wrapText="1"/>
    </xf>
    <xf numFmtId="0" fontId="32" fillId="4" borderId="28" xfId="0" applyFont="1" applyFill="1" applyBorder="1" applyAlignment="1" applyProtection="1">
      <alignment horizontal="center" vertical="center"/>
    </xf>
    <xf numFmtId="0" fontId="32" fillId="4" borderId="52" xfId="0" applyFont="1" applyFill="1" applyBorder="1" applyAlignment="1" applyProtection="1">
      <alignment horizontal="center" vertical="center"/>
    </xf>
    <xf numFmtId="0" fontId="32" fillId="0" borderId="52" xfId="0" applyFont="1" applyBorder="1" applyAlignment="1" applyProtection="1">
      <alignment horizontal="center" vertical="center"/>
    </xf>
    <xf numFmtId="0" fontId="32" fillId="0" borderId="51" xfId="0" applyFont="1" applyBorder="1" applyAlignment="1" applyProtection="1">
      <alignment horizontal="center" vertical="center"/>
    </xf>
    <xf numFmtId="0" fontId="30" fillId="5" borderId="34" xfId="0" applyFont="1" applyFill="1" applyBorder="1" applyAlignment="1" applyProtection="1">
      <alignment horizontal="center" vertical="center"/>
    </xf>
    <xf numFmtId="0" fontId="30" fillId="5" borderId="45" xfId="0" applyFont="1" applyFill="1" applyBorder="1" applyAlignment="1" applyProtection="1">
      <alignment horizontal="center" vertical="center"/>
    </xf>
    <xf numFmtId="0" fontId="30" fillId="0" borderId="29" xfId="0" applyFont="1" applyBorder="1" applyAlignment="1" applyProtection="1">
      <alignment horizontal="center" vertical="center"/>
    </xf>
    <xf numFmtId="0" fontId="1" fillId="0" borderId="15"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30" fillId="5" borderId="8" xfId="0" applyFont="1" applyFill="1" applyBorder="1" applyAlignment="1" applyProtection="1">
      <alignment horizontal="center" vertical="center"/>
    </xf>
    <xf numFmtId="0" fontId="30" fillId="5" borderId="10" xfId="0" applyFont="1" applyFill="1" applyBorder="1" applyAlignment="1" applyProtection="1">
      <alignment horizontal="center" vertical="center"/>
    </xf>
    <xf numFmtId="0" fontId="30" fillId="0" borderId="45" xfId="0" applyFont="1" applyBorder="1" applyAlignment="1" applyProtection="1">
      <alignment horizontal="center" vertical="center"/>
    </xf>
    <xf numFmtId="0" fontId="9" fillId="0" borderId="1"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13" fillId="0" borderId="1"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xf>
    <xf numFmtId="0" fontId="16" fillId="4" borderId="3"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xf>
  </cellXfs>
  <cellStyles count="8">
    <cellStyle name="Comma" xfId="5" builtinId="3"/>
    <cellStyle name="Currency" xfId="6" builtinId="4"/>
    <cellStyle name="Normal" xfId="0" builtinId="0"/>
    <cellStyle name="Percent" xfId="7" builtinId="5"/>
    <cellStyle name="Percent 2" xfId="2"/>
    <cellStyle name="Percent 3" xfId="3"/>
    <cellStyle name="Percent 4" xfId="4"/>
    <cellStyle name="Percent 5" xfId="1"/>
  </cellStyles>
  <dxfs count="0"/>
  <tableStyles count="0" defaultTableStyle="TableStyleMedium2" defaultPivotStyle="PivotStyleLight16"/>
  <colors>
    <mruColors>
      <color rgb="FF99CCFF"/>
      <color rgb="FF66CCFF"/>
      <color rgb="FF6699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992"/>
  <sheetViews>
    <sheetView showGridLines="0" tabSelected="1" zoomScale="90" zoomScaleNormal="90" workbookViewId="0">
      <selection activeCell="B1" sqref="B1"/>
    </sheetView>
  </sheetViews>
  <sheetFormatPr defaultColWidth="9.26953125" defaultRowHeight="14" x14ac:dyDescent="0.3"/>
  <cols>
    <col min="1" max="1" width="44.26953125" style="23" bestFit="1" customWidth="1"/>
    <col min="2" max="2" width="16.1796875" style="23" bestFit="1" customWidth="1"/>
    <col min="3" max="7" width="14.7265625" style="24" customWidth="1"/>
    <col min="8" max="8" width="3.81640625" style="25" customWidth="1"/>
    <col min="9" max="16384" width="9.26953125" style="25"/>
  </cols>
  <sheetData>
    <row r="1" spans="1:14" s="12" customFormat="1" ht="15" customHeight="1" x14ac:dyDescent="0.45">
      <c r="A1" s="8" t="s">
        <v>3</v>
      </c>
      <c r="B1" s="9"/>
      <c r="C1" s="10" t="s">
        <v>4</v>
      </c>
      <c r="D1" s="11"/>
      <c r="E1" s="114"/>
      <c r="F1" s="135"/>
      <c r="G1" s="136"/>
    </row>
    <row r="2" spans="1:14" s="12" customFormat="1" ht="15" customHeight="1" x14ac:dyDescent="0.4">
      <c r="A2" s="13" t="s">
        <v>5</v>
      </c>
      <c r="B2" s="349"/>
      <c r="C2" s="350"/>
      <c r="D2" s="349"/>
      <c r="E2" s="81"/>
      <c r="F2" s="141"/>
      <c r="G2" s="136"/>
    </row>
    <row r="3" spans="1:14" s="12" customFormat="1" ht="15" customHeight="1" x14ac:dyDescent="0.25">
      <c r="A3" s="14" t="s">
        <v>6</v>
      </c>
      <c r="B3" s="349"/>
      <c r="C3" s="349"/>
      <c r="D3" s="349"/>
    </row>
    <row r="4" spans="1:14" s="15" customFormat="1" ht="22.15" customHeight="1" thickBot="1" x14ac:dyDescent="0.3">
      <c r="C4" s="17"/>
      <c r="D4" s="16"/>
      <c r="E4" s="16"/>
      <c r="F4" s="16"/>
      <c r="G4" s="16"/>
    </row>
    <row r="5" spans="1:14" s="15" customFormat="1" ht="28.5" customHeight="1" x14ac:dyDescent="0.25">
      <c r="C5" s="64" t="s">
        <v>1</v>
      </c>
      <c r="D5" s="61" t="s">
        <v>34</v>
      </c>
      <c r="E5" s="56"/>
      <c r="F5" s="56"/>
      <c r="G5" s="57"/>
      <c r="I5" s="145"/>
      <c r="J5" s="145"/>
      <c r="K5" s="145"/>
      <c r="L5" s="145"/>
      <c r="M5" s="145"/>
    </row>
    <row r="6" spans="1:14" s="80" customFormat="1" ht="13" x14ac:dyDescent="0.25">
      <c r="A6" s="18" t="s">
        <v>35</v>
      </c>
      <c r="B6" s="19"/>
      <c r="C6" s="65" t="str">
        <f>IF(OR(MONTH(C$8)=1,MONTH(C$8)=2,MONTH(C$8)=3),"Q1 ",IF(OR(MONTH(C$8)=4,MONTH(C$8)=5,MONTH(C$8)=6),"Q2 ",IF(OR(MONTH(C$8)=7,MONTH(C$8)=8,MONTH(C$8)=9),"Q3 ",IF(OR(MONTH(C$8)=10,MONTH(C$8)=11,MONTH(C$8)=12),"Q4 ","NA"))))&amp;YEAR(C$8)</f>
        <v>Q1 1900</v>
      </c>
      <c r="D6" s="62" t="e">
        <f t="shared" ref="D6:G6" si="0">IF(OR(MONTH(D$8)=1,MONTH(D$8)=2,MONTH(D$8)=3),"Q1 ",IF(OR(MONTH(D$8)=4,MONTH(D$8)=5,MONTH(D$8)=6),"Q2 ",IF(OR(MONTH(D$8)=7,MONTH(D$8)=8,MONTH(D$8)=9),"Q3 ",IF(OR(MONTH(D$8)=10,MONTH(D$8)=11,MONTH(D$8)=12),"Q4 ","NA"))))&amp;YEAR(D$8)</f>
        <v>#NUM!</v>
      </c>
      <c r="E6" s="91" t="e">
        <f t="shared" si="0"/>
        <v>#NUM!</v>
      </c>
      <c r="F6" s="91" t="e">
        <f t="shared" si="0"/>
        <v>#NUM!</v>
      </c>
      <c r="G6" s="58" t="e">
        <f t="shared" si="0"/>
        <v>#NUM!</v>
      </c>
    </row>
    <row r="7" spans="1:14" s="80" customFormat="1" ht="13.15" customHeight="1" x14ac:dyDescent="0.25">
      <c r="A7" s="84" t="s">
        <v>36</v>
      </c>
      <c r="B7" s="55"/>
      <c r="C7" s="66" t="e">
        <f>EOMONTH(C$8,-2)</f>
        <v>#NUM!</v>
      </c>
      <c r="D7" s="63" t="e">
        <f>EOMONTH(D$8,-2)</f>
        <v>#NUM!</v>
      </c>
      <c r="E7" s="36" t="e">
        <f>EOMONTH(E$8,-2)</f>
        <v>#NUM!</v>
      </c>
      <c r="F7" s="36" t="e">
        <f>EOMONTH(F$8,-2)</f>
        <v>#NUM!</v>
      </c>
      <c r="G7" s="59" t="e">
        <f>EOMONTH(G$8,-2)</f>
        <v>#NUM!</v>
      </c>
    </row>
    <row r="8" spans="1:14" s="80" customFormat="1" ht="13.15" customHeight="1" x14ac:dyDescent="0.25">
      <c r="A8" s="84" t="s">
        <v>37</v>
      </c>
      <c r="B8" s="55"/>
      <c r="C8" s="66">
        <f>$D$1</f>
        <v>0</v>
      </c>
      <c r="D8" s="63" t="e">
        <f>EOMONTH(C$7,-1)</f>
        <v>#NUM!</v>
      </c>
      <c r="E8" s="36" t="e">
        <f>EOMONTH(D$7,-1)</f>
        <v>#NUM!</v>
      </c>
      <c r="F8" s="36" t="e">
        <f>EOMONTH(E$7,-1)</f>
        <v>#NUM!</v>
      </c>
      <c r="G8" s="59" t="e">
        <f>EOMONTH(F$7,-1)</f>
        <v>#NUM!</v>
      </c>
    </row>
    <row r="9" spans="1:14" s="80" customFormat="1" ht="13.15" customHeight="1" thickBot="1" x14ac:dyDescent="0.3">
      <c r="A9" s="26" t="s">
        <v>52</v>
      </c>
      <c r="B9" s="29"/>
      <c r="C9" s="67"/>
      <c r="D9" s="28"/>
      <c r="E9" s="27"/>
      <c r="F9" s="27"/>
      <c r="G9" s="60"/>
    </row>
    <row r="10" spans="1:14" s="80" customFormat="1" ht="13.15" customHeight="1" x14ac:dyDescent="0.25">
      <c r="A10" s="146" t="s">
        <v>38</v>
      </c>
      <c r="B10" s="120"/>
      <c r="C10" s="121"/>
      <c r="D10" s="129"/>
      <c r="E10" s="123"/>
      <c r="F10" s="122"/>
      <c r="G10" s="124"/>
    </row>
    <row r="11" spans="1:14" s="80" customFormat="1" ht="13.15" customHeight="1" x14ac:dyDescent="0.25">
      <c r="A11" s="125" t="s">
        <v>51</v>
      </c>
      <c r="B11" s="92"/>
      <c r="C11" s="307">
        <f>'Physical Health'!B$8</f>
        <v>0</v>
      </c>
      <c r="D11" s="308">
        <f>'Physical Health'!E$8</f>
        <v>0</v>
      </c>
      <c r="E11" s="309">
        <f>'Physical Health'!H$8</f>
        <v>0</v>
      </c>
      <c r="F11" s="309">
        <f>'Physical Health'!K$8</f>
        <v>0</v>
      </c>
      <c r="G11" s="310">
        <f>'Physical Health'!N$8</f>
        <v>0</v>
      </c>
    </row>
    <row r="12" spans="1:14" s="80" customFormat="1" ht="13.15" customHeight="1" x14ac:dyDescent="0.35">
      <c r="A12" s="125" t="s">
        <v>66</v>
      </c>
      <c r="B12" s="92"/>
      <c r="C12" s="311" t="e">
        <f>'Physical Health'!B$9/C11</f>
        <v>#DIV/0!</v>
      </c>
      <c r="D12" s="312" t="e">
        <f>'Physical Health'!E$9/D11</f>
        <v>#DIV/0!</v>
      </c>
      <c r="E12" s="266" t="e">
        <f>'Physical Health'!H$9/E11</f>
        <v>#DIV/0!</v>
      </c>
      <c r="F12" s="266" t="e">
        <f>'Physical Health'!K$9/F11</f>
        <v>#DIV/0!</v>
      </c>
      <c r="G12" s="313" t="e">
        <f>'Physical Health'!N$9/G11</f>
        <v>#DIV/0!</v>
      </c>
      <c r="I12" s="98"/>
      <c r="J12" s="98"/>
      <c r="K12" s="98"/>
      <c r="L12" s="98"/>
      <c r="M12" s="98"/>
    </row>
    <row r="13" spans="1:14" s="80" customFormat="1" ht="13.15" customHeight="1" x14ac:dyDescent="0.35">
      <c r="A13" s="144" t="s">
        <v>135</v>
      </c>
      <c r="B13" s="54"/>
      <c r="C13" s="314">
        <f>SUM('Physical Health'!B$17+'Physical Health'!B$21)</f>
        <v>0</v>
      </c>
      <c r="D13" s="315">
        <f>SUM('Physical Health'!E$17+'Physical Health'!E$21)</f>
        <v>0</v>
      </c>
      <c r="E13" s="316">
        <f>SUM('Physical Health'!H$17+'Physical Health'!H$21)</f>
        <v>0</v>
      </c>
      <c r="F13" s="316">
        <f>SUM('Physical Health'!K$17+'Physical Health'!K$21)</f>
        <v>0</v>
      </c>
      <c r="G13" s="317">
        <f>SUM('Physical Health'!N$17+'Physical Health'!N$21)</f>
        <v>0</v>
      </c>
      <c r="I13" s="98"/>
      <c r="J13" s="98"/>
      <c r="K13" s="98"/>
      <c r="L13" s="98"/>
      <c r="M13" s="98"/>
      <c r="N13" s="143"/>
    </row>
    <row r="14" spans="1:14" s="80" customFormat="1" ht="13.15" customHeight="1" x14ac:dyDescent="0.35">
      <c r="A14" s="126" t="s">
        <v>136</v>
      </c>
      <c r="B14" s="54"/>
      <c r="C14" s="311" t="e">
        <f>SUM('Physical Health'!B$18+'Physical Health'!B$22)/SUM('Physical Health'!B$17+'Physical Health'!B$21)</f>
        <v>#DIV/0!</v>
      </c>
      <c r="D14" s="318" t="e">
        <f>SUM('Physical Health'!E$18+'Physical Health'!E$22)/SUM('Physical Health'!E$17+'Physical Health'!E$21)</f>
        <v>#DIV/0!</v>
      </c>
      <c r="E14" s="266" t="e">
        <f>SUM('Physical Health'!H$18+'Physical Health'!H$22)/SUM('Physical Health'!H$17+'Physical Health'!H$21)</f>
        <v>#DIV/0!</v>
      </c>
      <c r="F14" s="266" t="e">
        <f>SUM('Physical Health'!K$18+'Physical Health'!K$22)/SUM('Physical Health'!K$17+'Physical Health'!K$21)</f>
        <v>#DIV/0!</v>
      </c>
      <c r="G14" s="313" t="e">
        <f>SUM('Physical Health'!N$18+'Physical Health'!N$22)/SUM('Physical Health'!N$17+'Physical Health'!N$21)</f>
        <v>#DIV/0!</v>
      </c>
      <c r="I14" s="98"/>
      <c r="J14" s="98"/>
      <c r="K14" s="98"/>
      <c r="L14" s="98"/>
      <c r="M14" s="98"/>
      <c r="N14" s="143"/>
    </row>
    <row r="15" spans="1:14" s="80" customFormat="1" ht="13.15" customHeight="1" x14ac:dyDescent="0.35">
      <c r="A15" s="126" t="s">
        <v>137</v>
      </c>
      <c r="B15" s="54"/>
      <c r="C15" s="311" t="e">
        <f>SUM('Physical Health'!B$19+'Physical Health'!B$23)/SUM('Physical Health'!B$17+'Physical Health'!B$21)</f>
        <v>#DIV/0!</v>
      </c>
      <c r="D15" s="318" t="e">
        <f>SUM('Physical Health'!E$19+'Physical Health'!E$23)/SUM('Physical Health'!E$17+'Physical Health'!E$21)</f>
        <v>#DIV/0!</v>
      </c>
      <c r="E15" s="266" t="e">
        <f>SUM('Physical Health'!H$19+'Physical Health'!H$23)/SUM('Physical Health'!H$17+'Physical Health'!H$21)</f>
        <v>#DIV/0!</v>
      </c>
      <c r="F15" s="266" t="e">
        <f>SUM('Physical Health'!K$19+'Physical Health'!K$23)/SUM('Physical Health'!K$17+'Physical Health'!K$21)</f>
        <v>#DIV/0!</v>
      </c>
      <c r="G15" s="313" t="e">
        <f>SUM('Physical Health'!N$19+'Physical Health'!N$23)/SUM('Physical Health'!N$17+'Physical Health'!N$21)</f>
        <v>#DIV/0!</v>
      </c>
      <c r="I15" s="98"/>
      <c r="J15" s="98"/>
      <c r="K15" s="98"/>
      <c r="L15" s="98"/>
      <c r="M15" s="98"/>
      <c r="N15" s="143"/>
    </row>
    <row r="16" spans="1:14" s="80" customFormat="1" ht="13.15" customHeight="1" x14ac:dyDescent="0.35">
      <c r="A16" s="126"/>
      <c r="B16" s="154" t="s">
        <v>65</v>
      </c>
      <c r="C16" s="319"/>
      <c r="D16" s="320"/>
      <c r="E16" s="321"/>
      <c r="F16" s="321"/>
      <c r="G16" s="322"/>
      <c r="I16" s="98"/>
      <c r="J16" s="98"/>
      <c r="K16" s="98"/>
      <c r="L16" s="98"/>
      <c r="M16" s="98"/>
      <c r="N16" s="143"/>
    </row>
    <row r="17" spans="1:14" s="87" customFormat="1" ht="13.15" customHeight="1" x14ac:dyDescent="0.35">
      <c r="A17" s="127" t="s">
        <v>39</v>
      </c>
      <c r="B17" s="46">
        <v>0.9</v>
      </c>
      <c r="C17" s="323">
        <f>'Physical Health'!C$12</f>
        <v>0</v>
      </c>
      <c r="D17" s="324">
        <f>'Physical Health'!F$12</f>
        <v>0</v>
      </c>
      <c r="E17" s="290">
        <f>'Physical Health'!I$12</f>
        <v>0</v>
      </c>
      <c r="F17" s="290">
        <f>'Physical Health'!L$12</f>
        <v>0</v>
      </c>
      <c r="G17" s="325">
        <f>'Physical Health'!O$12</f>
        <v>0</v>
      </c>
      <c r="I17" s="98"/>
      <c r="J17" s="98"/>
      <c r="K17" s="98"/>
      <c r="L17" s="98"/>
      <c r="M17" s="98"/>
      <c r="N17" s="143"/>
    </row>
    <row r="18" spans="1:14" s="21" customFormat="1" ht="13.15" customHeight="1" x14ac:dyDescent="0.35">
      <c r="A18" s="127" t="s">
        <v>40</v>
      </c>
      <c r="B18" s="46">
        <v>0.99</v>
      </c>
      <c r="C18" s="323">
        <f>'Physical Health'!C$17</f>
        <v>0</v>
      </c>
      <c r="D18" s="324">
        <f>'Physical Health'!F$17</f>
        <v>0</v>
      </c>
      <c r="E18" s="290">
        <f>'Physical Health'!I$17</f>
        <v>0</v>
      </c>
      <c r="F18" s="290">
        <f>'Physical Health'!L$17</f>
        <v>0</v>
      </c>
      <c r="G18" s="325">
        <f>'Physical Health'!O$17</f>
        <v>0</v>
      </c>
      <c r="I18" s="98"/>
      <c r="J18" s="98"/>
      <c r="K18" s="98"/>
      <c r="L18" s="98"/>
      <c r="M18" s="98"/>
    </row>
    <row r="19" spans="1:14" s="80" customFormat="1" ht="13.15" customHeight="1" x14ac:dyDescent="0.35">
      <c r="A19" s="127" t="s">
        <v>41</v>
      </c>
      <c r="B19" s="46">
        <v>0.01</v>
      </c>
      <c r="C19" s="323">
        <f>'Physical Health'!C$21</f>
        <v>0</v>
      </c>
      <c r="D19" s="324">
        <f>'Physical Health'!F$21</f>
        <v>0</v>
      </c>
      <c r="E19" s="290">
        <f>'Physical Health'!I$21</f>
        <v>0</v>
      </c>
      <c r="F19" s="290">
        <f>'Physical Health'!L$21</f>
        <v>0</v>
      </c>
      <c r="G19" s="325">
        <f>'Physical Health'!O$21</f>
        <v>0</v>
      </c>
      <c r="I19" s="98"/>
      <c r="J19" s="98"/>
      <c r="K19" s="98"/>
      <c r="L19" s="98"/>
      <c r="M19" s="98"/>
    </row>
    <row r="20" spans="1:14" s="80" customFormat="1" ht="13.15" customHeight="1" x14ac:dyDescent="0.35">
      <c r="A20" s="70" t="s">
        <v>14</v>
      </c>
      <c r="B20" s="46"/>
      <c r="C20" s="326">
        <f>'Physical Health'!D$18+'Physical Health'!D$22</f>
        <v>0</v>
      </c>
      <c r="D20" s="327">
        <f>'Physical Health'!G$18+'Physical Health'!G$22</f>
        <v>0</v>
      </c>
      <c r="E20" s="328">
        <f>'Physical Health'!J$18+'Physical Health'!J$22</f>
        <v>0</v>
      </c>
      <c r="F20" s="328">
        <f>'Physical Health'!M$18+'Physical Health'!M$22</f>
        <v>0</v>
      </c>
      <c r="G20" s="329">
        <f>'Physical Health'!P$18+'Physical Health'!P$22</f>
        <v>0</v>
      </c>
      <c r="I20" s="98"/>
      <c r="J20" s="98"/>
      <c r="K20" s="98"/>
      <c r="L20" s="98"/>
      <c r="M20" s="98"/>
    </row>
    <row r="21" spans="1:14" s="80" customFormat="1" ht="13.15" customHeight="1" x14ac:dyDescent="0.35">
      <c r="A21" s="70" t="s">
        <v>46</v>
      </c>
      <c r="B21" s="151"/>
      <c r="C21" s="326">
        <f>'Physical Health'!$D$25</f>
        <v>0</v>
      </c>
      <c r="D21" s="327">
        <f>'Physical Health'!$G$25</f>
        <v>0</v>
      </c>
      <c r="E21" s="328">
        <f>'Physical Health'!$J$25</f>
        <v>0</v>
      </c>
      <c r="F21" s="328">
        <f>'Physical Health'!$M$25</f>
        <v>0</v>
      </c>
      <c r="G21" s="329">
        <f>'Physical Health'!$P$25</f>
        <v>0</v>
      </c>
      <c r="I21" s="98"/>
      <c r="J21" s="98"/>
      <c r="K21" s="98"/>
      <c r="L21" s="98"/>
      <c r="M21" s="98"/>
    </row>
    <row r="22" spans="1:14" s="80" customFormat="1" ht="13.15" customHeight="1" x14ac:dyDescent="0.35">
      <c r="A22" s="70" t="s">
        <v>153</v>
      </c>
      <c r="B22" s="46"/>
      <c r="C22" s="330">
        <f>IFERROR(C21/C20, 0)</f>
        <v>0</v>
      </c>
      <c r="D22" s="331">
        <f t="shared" ref="D22:G22" si="1">IFERROR(D21/D20, 0)</f>
        <v>0</v>
      </c>
      <c r="E22" s="273">
        <f t="shared" si="1"/>
        <v>0</v>
      </c>
      <c r="F22" s="273">
        <f t="shared" si="1"/>
        <v>0</v>
      </c>
      <c r="G22" s="332">
        <f t="shared" si="1"/>
        <v>0</v>
      </c>
      <c r="I22" s="98"/>
      <c r="J22" s="98"/>
      <c r="K22" s="98"/>
      <c r="L22" s="98"/>
      <c r="M22" s="98"/>
    </row>
    <row r="23" spans="1:14" s="80" customFormat="1" ht="13.15" customHeight="1" x14ac:dyDescent="0.35">
      <c r="A23" s="147" t="s">
        <v>42</v>
      </c>
      <c r="B23" s="72"/>
      <c r="C23" s="333"/>
      <c r="D23" s="334"/>
      <c r="E23" s="335"/>
      <c r="F23" s="335"/>
      <c r="G23" s="336"/>
      <c r="I23" s="98"/>
      <c r="J23" s="98"/>
      <c r="K23" s="98"/>
      <c r="L23" s="98"/>
      <c r="M23" s="98"/>
    </row>
    <row r="24" spans="1:14" s="80" customFormat="1" ht="13.15" customHeight="1" x14ac:dyDescent="0.35">
      <c r="A24" s="125" t="s">
        <v>51</v>
      </c>
      <c r="B24" s="92"/>
      <c r="C24" s="307">
        <f>'Behavioral Health'!B$8</f>
        <v>0</v>
      </c>
      <c r="D24" s="308">
        <f>'Behavioral Health'!E$8</f>
        <v>0</v>
      </c>
      <c r="E24" s="309">
        <f>'Behavioral Health'!H$8</f>
        <v>0</v>
      </c>
      <c r="F24" s="309">
        <f>'Behavioral Health'!K$8</f>
        <v>0</v>
      </c>
      <c r="G24" s="310">
        <f>'Behavioral Health'!N$8</f>
        <v>0</v>
      </c>
      <c r="I24" s="98"/>
      <c r="J24" s="98"/>
      <c r="K24" s="98"/>
      <c r="L24" s="98"/>
      <c r="M24" s="98"/>
    </row>
    <row r="25" spans="1:14" s="80" customFormat="1" ht="13.15" customHeight="1" x14ac:dyDescent="0.35">
      <c r="A25" s="125" t="s">
        <v>66</v>
      </c>
      <c r="B25" s="92"/>
      <c r="C25" s="311" t="e">
        <f>'Behavioral Health'!B$9/C24</f>
        <v>#DIV/0!</v>
      </c>
      <c r="D25" s="312" t="e">
        <f>'Behavioral Health'!E$9/D24</f>
        <v>#DIV/0!</v>
      </c>
      <c r="E25" s="266" t="e">
        <f>'Behavioral Health'!H$9/E24</f>
        <v>#DIV/0!</v>
      </c>
      <c r="F25" s="266" t="e">
        <f>'Behavioral Health'!K$9/F24</f>
        <v>#DIV/0!</v>
      </c>
      <c r="G25" s="313" t="e">
        <f>'Behavioral Health'!N$9/G24</f>
        <v>#DIV/0!</v>
      </c>
      <c r="I25" s="98"/>
      <c r="J25" s="98"/>
      <c r="K25" s="98"/>
      <c r="L25" s="98"/>
      <c r="M25" s="98"/>
    </row>
    <row r="26" spans="1:14" s="80" customFormat="1" ht="13.15" customHeight="1" x14ac:dyDescent="0.35">
      <c r="A26" s="144" t="s">
        <v>135</v>
      </c>
      <c r="B26" s="54"/>
      <c r="C26" s="314">
        <f>SUM('Behavioral Health'!B$17+'Behavioral Health'!B$21)</f>
        <v>0</v>
      </c>
      <c r="D26" s="315">
        <f>SUM('Behavioral Health'!E$17+'Behavioral Health'!E$21)</f>
        <v>0</v>
      </c>
      <c r="E26" s="316">
        <f>SUM('Behavioral Health'!H$17+'Behavioral Health'!H$21)</f>
        <v>0</v>
      </c>
      <c r="F26" s="316">
        <f>SUM('Behavioral Health'!K$17+'Behavioral Health'!K$21)</f>
        <v>0</v>
      </c>
      <c r="G26" s="317">
        <f>SUM('Behavioral Health'!N$17+'Behavioral Health'!N$21)</f>
        <v>0</v>
      </c>
      <c r="I26" s="98"/>
      <c r="J26" s="98"/>
      <c r="K26" s="98"/>
      <c r="L26" s="98"/>
      <c r="M26" s="98"/>
    </row>
    <row r="27" spans="1:14" s="80" customFormat="1" ht="13.15" customHeight="1" x14ac:dyDescent="0.35">
      <c r="A27" s="126" t="s">
        <v>136</v>
      </c>
      <c r="B27" s="54"/>
      <c r="C27" s="311" t="e">
        <f>SUM('Behavioral Health'!B$18+'Behavioral Health'!B$22)/SUM('Behavioral Health'!B$17+'Behavioral Health'!B$21)</f>
        <v>#DIV/0!</v>
      </c>
      <c r="D27" s="318" t="e">
        <f>SUM('Behavioral Health'!E$18+'Behavioral Health'!E$22)/SUM('Behavioral Health'!E$17+'Behavioral Health'!E$21)</f>
        <v>#DIV/0!</v>
      </c>
      <c r="E27" s="266" t="e">
        <f>SUM('Behavioral Health'!H$18+'Behavioral Health'!H$22)/SUM('Behavioral Health'!H$17+'Behavioral Health'!H$21)</f>
        <v>#DIV/0!</v>
      </c>
      <c r="F27" s="266" t="e">
        <f>SUM('Behavioral Health'!K$18+'Behavioral Health'!K$22)/SUM('Behavioral Health'!K$17+'Behavioral Health'!K$21)</f>
        <v>#DIV/0!</v>
      </c>
      <c r="G27" s="313" t="e">
        <f>SUM('Behavioral Health'!N$18+'Behavioral Health'!N$22)/SUM('Behavioral Health'!N$17+'Behavioral Health'!N$21)</f>
        <v>#DIV/0!</v>
      </c>
      <c r="I27" s="98"/>
      <c r="J27" s="98"/>
      <c r="K27" s="98"/>
      <c r="L27" s="98"/>
      <c r="M27" s="98"/>
    </row>
    <row r="28" spans="1:14" s="80" customFormat="1" ht="13.15" customHeight="1" x14ac:dyDescent="0.25">
      <c r="A28" s="126" t="s">
        <v>137</v>
      </c>
      <c r="B28" s="54"/>
      <c r="C28" s="311" t="e">
        <f>SUM('Behavioral Health'!B$19+'Behavioral Health'!B$23)/SUM('Behavioral Health'!B$17+'Behavioral Health'!B$21)</f>
        <v>#DIV/0!</v>
      </c>
      <c r="D28" s="318" t="e">
        <f>SUM('Behavioral Health'!E$19+'Behavioral Health'!E$23)/SUM('Behavioral Health'!E$17+'Behavioral Health'!E$21)</f>
        <v>#DIV/0!</v>
      </c>
      <c r="E28" s="266" t="e">
        <f>SUM('Behavioral Health'!H$19+'Behavioral Health'!H$23)/SUM('Behavioral Health'!H$17+'Behavioral Health'!H$21)</f>
        <v>#DIV/0!</v>
      </c>
      <c r="F28" s="266" t="e">
        <f>SUM('Behavioral Health'!K$19+'Behavioral Health'!K$23)/SUM('Behavioral Health'!K$17+'Behavioral Health'!K$21)</f>
        <v>#DIV/0!</v>
      </c>
      <c r="G28" s="313" t="e">
        <f>SUM('Behavioral Health'!N$19+'Behavioral Health'!N$23)/SUM('Behavioral Health'!N$17+'Behavioral Health'!N$21)</f>
        <v>#DIV/0!</v>
      </c>
    </row>
    <row r="29" spans="1:14" s="80" customFormat="1" ht="13.15" customHeight="1" x14ac:dyDescent="0.3">
      <c r="A29" s="126"/>
      <c r="B29" s="154" t="s">
        <v>65</v>
      </c>
      <c r="C29" s="319"/>
      <c r="D29" s="320"/>
      <c r="E29" s="321"/>
      <c r="F29" s="321"/>
      <c r="G29" s="322"/>
    </row>
    <row r="30" spans="1:14" s="80" customFormat="1" ht="13.15" customHeight="1" x14ac:dyDescent="0.25">
      <c r="A30" s="127" t="s">
        <v>39</v>
      </c>
      <c r="B30" s="47">
        <v>0.9</v>
      </c>
      <c r="C30" s="323">
        <f>'Behavioral Health'!C$12</f>
        <v>0</v>
      </c>
      <c r="D30" s="324">
        <f>'Behavioral Health'!F$12</f>
        <v>0</v>
      </c>
      <c r="E30" s="290">
        <f>'Behavioral Health'!I$12</f>
        <v>0</v>
      </c>
      <c r="F30" s="290">
        <f>'Behavioral Health'!L$12</f>
        <v>0</v>
      </c>
      <c r="G30" s="325">
        <f>'Behavioral Health'!O$12</f>
        <v>0</v>
      </c>
    </row>
    <row r="31" spans="1:14" s="21" customFormat="1" ht="13.15" customHeight="1" x14ac:dyDescent="0.25">
      <c r="A31" s="127" t="s">
        <v>40</v>
      </c>
      <c r="B31" s="47">
        <v>0.99</v>
      </c>
      <c r="C31" s="323">
        <f>'Behavioral Health'!C$17</f>
        <v>0</v>
      </c>
      <c r="D31" s="324">
        <f>'Behavioral Health'!F$17</f>
        <v>0</v>
      </c>
      <c r="E31" s="290">
        <f>'Behavioral Health'!I$17</f>
        <v>0</v>
      </c>
      <c r="F31" s="290">
        <f>'Behavioral Health'!L$17</f>
        <v>0</v>
      </c>
      <c r="G31" s="325">
        <f>'Behavioral Health'!O$17</f>
        <v>0</v>
      </c>
    </row>
    <row r="32" spans="1:14" s="80" customFormat="1" ht="13.15" customHeight="1" x14ac:dyDescent="0.25">
      <c r="A32" s="127" t="s">
        <v>41</v>
      </c>
      <c r="B32" s="47">
        <v>0.01</v>
      </c>
      <c r="C32" s="323">
        <f>'Behavioral Health'!C$21</f>
        <v>0</v>
      </c>
      <c r="D32" s="324">
        <f>'Behavioral Health'!F$21</f>
        <v>0</v>
      </c>
      <c r="E32" s="290">
        <f>'Behavioral Health'!I$21</f>
        <v>0</v>
      </c>
      <c r="F32" s="290">
        <f>'Behavioral Health'!L$21</f>
        <v>0</v>
      </c>
      <c r="G32" s="325">
        <f>'Behavioral Health'!O$21</f>
        <v>0</v>
      </c>
    </row>
    <row r="33" spans="1:8" s="80" customFormat="1" ht="13.15" customHeight="1" x14ac:dyDescent="0.25">
      <c r="A33" s="70" t="s">
        <v>14</v>
      </c>
      <c r="B33" s="46"/>
      <c r="C33" s="326">
        <f>'Behavioral Health'!D$18+'Behavioral Health'!D$22</f>
        <v>0</v>
      </c>
      <c r="D33" s="327">
        <f>'Behavioral Health'!G$18+'Behavioral Health'!G$22</f>
        <v>0</v>
      </c>
      <c r="E33" s="328">
        <f>'Behavioral Health'!J$18+'Behavioral Health'!J$22</f>
        <v>0</v>
      </c>
      <c r="F33" s="328">
        <f>'Behavioral Health'!M$18+'Behavioral Health'!M$22</f>
        <v>0</v>
      </c>
      <c r="G33" s="329">
        <f>'Behavioral Health'!P$18+'Behavioral Health'!P$22</f>
        <v>0</v>
      </c>
    </row>
    <row r="34" spans="1:8" s="80" customFormat="1" ht="13.15" customHeight="1" x14ac:dyDescent="0.25">
      <c r="A34" s="70" t="s">
        <v>46</v>
      </c>
      <c r="B34" s="151"/>
      <c r="C34" s="326">
        <f>'Behavioral Health'!$D$25</f>
        <v>0</v>
      </c>
      <c r="D34" s="327">
        <f>'Behavioral Health'!$G$25</f>
        <v>0</v>
      </c>
      <c r="E34" s="328">
        <f>'Behavioral Health'!$J$25</f>
        <v>0</v>
      </c>
      <c r="F34" s="328">
        <f>'Behavioral Health'!$M$25</f>
        <v>0</v>
      </c>
      <c r="G34" s="329">
        <f>'Behavioral Health'!$P$25</f>
        <v>0</v>
      </c>
    </row>
    <row r="35" spans="1:8" s="80" customFormat="1" ht="13.15" customHeight="1" x14ac:dyDescent="0.25">
      <c r="A35" s="70" t="s">
        <v>153</v>
      </c>
      <c r="B35" s="46"/>
      <c r="C35" s="330">
        <f>IFERROR(C34/C33, 0)</f>
        <v>0</v>
      </c>
      <c r="D35" s="331">
        <f t="shared" ref="D35" si="2">IFERROR(D34/D33, 0)</f>
        <v>0</v>
      </c>
      <c r="E35" s="273">
        <f t="shared" ref="E35" si="3">IFERROR(E34/E33, 0)</f>
        <v>0</v>
      </c>
      <c r="F35" s="273">
        <f t="shared" ref="F35" si="4">IFERROR(F34/F33, 0)</f>
        <v>0</v>
      </c>
      <c r="G35" s="332">
        <f t="shared" ref="G35" si="5">IFERROR(G34/G33, 0)</f>
        <v>0</v>
      </c>
    </row>
    <row r="36" spans="1:8" s="80" customFormat="1" ht="13.15" customHeight="1" x14ac:dyDescent="0.3">
      <c r="A36" s="148" t="s">
        <v>17</v>
      </c>
      <c r="B36" s="72"/>
      <c r="C36" s="68"/>
      <c r="D36" s="131"/>
      <c r="E36" s="30"/>
      <c r="F36" s="30"/>
      <c r="G36" s="133"/>
    </row>
    <row r="37" spans="1:8" s="80" customFormat="1" ht="13.15" customHeight="1" x14ac:dyDescent="0.25">
      <c r="A37" s="125" t="s">
        <v>51</v>
      </c>
      <c r="B37" s="92"/>
      <c r="C37" s="307">
        <f>ITUs!B$8</f>
        <v>0</v>
      </c>
      <c r="D37" s="308">
        <f>ITUs!E$8</f>
        <v>0</v>
      </c>
      <c r="E37" s="309">
        <f>ITUs!H$8</f>
        <v>0</v>
      </c>
      <c r="F37" s="309">
        <f>ITUs!K$8</f>
        <v>0</v>
      </c>
      <c r="G37" s="310">
        <f>ITUs!N$8</f>
        <v>0</v>
      </c>
    </row>
    <row r="38" spans="1:8" s="80" customFormat="1" ht="13.15" customHeight="1" x14ac:dyDescent="0.25">
      <c r="A38" s="125" t="s">
        <v>66</v>
      </c>
      <c r="B38" s="92"/>
      <c r="C38" s="311" t="e">
        <f>ITUs!B$9/C37</f>
        <v>#DIV/0!</v>
      </c>
      <c r="D38" s="312" t="e">
        <f>ITUs!E$9/D37</f>
        <v>#DIV/0!</v>
      </c>
      <c r="E38" s="266" t="e">
        <f>ITUs!H$9/E37</f>
        <v>#DIV/0!</v>
      </c>
      <c r="F38" s="266" t="e">
        <f>ITUs!K$9/F37</f>
        <v>#DIV/0!</v>
      </c>
      <c r="G38" s="313" t="e">
        <f>ITUs!N$9/G37</f>
        <v>#DIV/0!</v>
      </c>
    </row>
    <row r="39" spans="1:8" s="80" customFormat="1" ht="13.15" customHeight="1" x14ac:dyDescent="0.25">
      <c r="A39" s="144" t="s">
        <v>135</v>
      </c>
      <c r="B39" s="54"/>
      <c r="C39" s="314">
        <f>SUM(ITUs!B$17+ITUs!B$21)</f>
        <v>0</v>
      </c>
      <c r="D39" s="315">
        <f>SUM(ITUs!E$17+ITUs!E$21)</f>
        <v>0</v>
      </c>
      <c r="E39" s="316">
        <f>SUM(ITUs!H$17+ITUs!H$21)</f>
        <v>0</v>
      </c>
      <c r="F39" s="316">
        <f>SUM(ITUs!K$17+ITUs!K$21)</f>
        <v>0</v>
      </c>
      <c r="G39" s="317">
        <f>SUM(ITUs!N$17+ITUs!N$21)</f>
        <v>0</v>
      </c>
    </row>
    <row r="40" spans="1:8" s="80" customFormat="1" ht="13.15" customHeight="1" x14ac:dyDescent="0.25">
      <c r="A40" s="126" t="s">
        <v>136</v>
      </c>
      <c r="B40" s="54"/>
      <c r="C40" s="311" t="e">
        <f>SUM(ITUs!B$18+ITUs!B$22)/SUM(ITUs!B$17+ITUs!B$21)</f>
        <v>#DIV/0!</v>
      </c>
      <c r="D40" s="318" t="e">
        <f>SUM(ITUs!E$18+ITUs!E$22)/SUM(ITUs!E$17+ITUs!E$21)</f>
        <v>#DIV/0!</v>
      </c>
      <c r="E40" s="266" t="e">
        <f>SUM(ITUs!H$18+ITUs!H$22)/SUM(ITUs!H$17+ITUs!H$21)</f>
        <v>#DIV/0!</v>
      </c>
      <c r="F40" s="266" t="e">
        <f>SUM(ITUs!K$18+ITUs!K$22)/SUM(ITUs!K$17+ITUs!K$21)</f>
        <v>#DIV/0!</v>
      </c>
      <c r="G40" s="313" t="e">
        <f>SUM(ITUs!N$18+ITUs!N$22)/SUM(ITUs!N$17+ITUs!N$21)</f>
        <v>#DIV/0!</v>
      </c>
    </row>
    <row r="41" spans="1:8" s="80" customFormat="1" ht="13.15" customHeight="1" x14ac:dyDescent="0.25">
      <c r="A41" s="126" t="s">
        <v>137</v>
      </c>
      <c r="B41" s="54"/>
      <c r="C41" s="311" t="e">
        <f>SUM(ITUs!B$19+ITUs!B$23)/SUM(ITUs!B$17+ITUs!B$21)</f>
        <v>#DIV/0!</v>
      </c>
      <c r="D41" s="318" t="e">
        <f>SUM(ITUs!E$19+ITUs!E$23)/SUM(ITUs!E$17+ITUs!E$21)</f>
        <v>#DIV/0!</v>
      </c>
      <c r="E41" s="266" t="e">
        <f>SUM(ITUs!H$19+ITUs!H$23)/SUM(ITUs!H$17+ITUs!H$21)</f>
        <v>#DIV/0!</v>
      </c>
      <c r="F41" s="266" t="e">
        <f>SUM(ITUs!K$19+ITUs!K$23)/SUM(ITUs!K$17+ITUs!K$21)</f>
        <v>#DIV/0!</v>
      </c>
      <c r="G41" s="313" t="e">
        <f>SUM(ITUs!N$19+ITUs!N$23)/SUM(ITUs!N$17+ITUs!N$21)</f>
        <v>#DIV/0!</v>
      </c>
    </row>
    <row r="42" spans="1:8" s="80" customFormat="1" ht="13.15" customHeight="1" x14ac:dyDescent="0.3">
      <c r="A42" s="126"/>
      <c r="B42" s="154" t="s">
        <v>65</v>
      </c>
      <c r="C42" s="73"/>
      <c r="D42" s="130"/>
      <c r="E42" s="74"/>
      <c r="F42" s="74"/>
      <c r="G42" s="132"/>
    </row>
    <row r="43" spans="1:8" s="80" customFormat="1" ht="13.15" customHeight="1" x14ac:dyDescent="0.25">
      <c r="A43" s="127" t="s">
        <v>43</v>
      </c>
      <c r="B43" s="47">
        <v>0.95</v>
      </c>
      <c r="C43" s="323">
        <f>ITUs!C$12</f>
        <v>0</v>
      </c>
      <c r="D43" s="324">
        <f>ITUs!F$12</f>
        <v>0</v>
      </c>
      <c r="E43" s="290">
        <f>ITUs!I$12</f>
        <v>0</v>
      </c>
      <c r="F43" s="290">
        <f>ITUs!L$12</f>
        <v>0</v>
      </c>
      <c r="G43" s="325">
        <f>ITUs!O$12</f>
        <v>0</v>
      </c>
      <c r="H43" s="22"/>
    </row>
    <row r="44" spans="1:8" s="80" customFormat="1" ht="13.15" customHeight="1" x14ac:dyDescent="0.25">
      <c r="A44" s="127" t="s">
        <v>39</v>
      </c>
      <c r="B44" s="47">
        <v>0.99</v>
      </c>
      <c r="C44" s="323">
        <f>ITUs!C$17</f>
        <v>0</v>
      </c>
      <c r="D44" s="324">
        <f>ITUs!F$17</f>
        <v>0</v>
      </c>
      <c r="E44" s="290">
        <f>ITUs!I$17</f>
        <v>0</v>
      </c>
      <c r="F44" s="290">
        <f>ITUs!L$17</f>
        <v>0</v>
      </c>
      <c r="G44" s="325">
        <f>ITUs!O$17</f>
        <v>0</v>
      </c>
      <c r="H44" s="22"/>
    </row>
    <row r="45" spans="1:8" s="80" customFormat="1" ht="13.15" customHeight="1" x14ac:dyDescent="0.25">
      <c r="A45" s="127" t="s">
        <v>44</v>
      </c>
      <c r="B45" s="47">
        <v>0.01</v>
      </c>
      <c r="C45" s="323">
        <f>ITUs!C$21</f>
        <v>0</v>
      </c>
      <c r="D45" s="324">
        <f>ITUs!F$21</f>
        <v>0</v>
      </c>
      <c r="E45" s="290">
        <f>ITUs!I$21</f>
        <v>0</v>
      </c>
      <c r="F45" s="290">
        <f>ITUs!L$21</f>
        <v>0</v>
      </c>
      <c r="G45" s="325">
        <f>ITUs!O$21</f>
        <v>0</v>
      </c>
      <c r="H45" s="22"/>
    </row>
    <row r="46" spans="1:8" s="80" customFormat="1" ht="13.15" customHeight="1" x14ac:dyDescent="0.25">
      <c r="A46" s="70" t="s">
        <v>14</v>
      </c>
      <c r="B46" s="46"/>
      <c r="C46" s="326">
        <f>ITUs!D$18+ITUs!D$22</f>
        <v>0</v>
      </c>
      <c r="D46" s="327">
        <f>ITUs!G$18+ITUs!G$22</f>
        <v>0</v>
      </c>
      <c r="E46" s="328">
        <f>ITUs!J$18+ITUs!J$22</f>
        <v>0</v>
      </c>
      <c r="F46" s="328">
        <f>ITUs!M$18+ITUs!M$22</f>
        <v>0</v>
      </c>
      <c r="G46" s="329">
        <f>ITUs!P$18+ITUs!P$22</f>
        <v>0</v>
      </c>
    </row>
    <row r="47" spans="1:8" s="80" customFormat="1" ht="13.15" customHeight="1" x14ac:dyDescent="0.25">
      <c r="A47" s="70" t="s">
        <v>46</v>
      </c>
      <c r="B47" s="151"/>
      <c r="C47" s="326">
        <f>ITUs!$D$25</f>
        <v>0</v>
      </c>
      <c r="D47" s="327">
        <f>ITUs!$G$25</f>
        <v>0</v>
      </c>
      <c r="E47" s="328">
        <f>ITUs!$J$25</f>
        <v>0</v>
      </c>
      <c r="F47" s="328">
        <f>ITUs!$M$25</f>
        <v>0</v>
      </c>
      <c r="G47" s="329">
        <f>ITUs!$P$25</f>
        <v>0</v>
      </c>
    </row>
    <row r="48" spans="1:8" s="80" customFormat="1" ht="13.15" customHeight="1" x14ac:dyDescent="0.25">
      <c r="A48" s="70" t="s">
        <v>153</v>
      </c>
      <c r="B48" s="46"/>
      <c r="C48" s="330">
        <f>IFERROR(C47/C46, 0)</f>
        <v>0</v>
      </c>
      <c r="D48" s="331">
        <f t="shared" ref="D48" si="6">IFERROR(D47/D46, 0)</f>
        <v>0</v>
      </c>
      <c r="E48" s="273">
        <f t="shared" ref="E48" si="7">IFERROR(E47/E46, 0)</f>
        <v>0</v>
      </c>
      <c r="F48" s="273">
        <f t="shared" ref="F48" si="8">IFERROR(F47/F46, 0)</f>
        <v>0</v>
      </c>
      <c r="G48" s="332">
        <f t="shared" ref="G48" si="9">IFERROR(G47/G46, 0)</f>
        <v>0</v>
      </c>
    </row>
    <row r="49" spans="1:8" s="80" customFormat="1" ht="13.15" customHeight="1" x14ac:dyDescent="0.25">
      <c r="A49" s="147" t="s">
        <v>45</v>
      </c>
      <c r="B49" s="72"/>
      <c r="C49" s="68"/>
      <c r="D49" s="131"/>
      <c r="E49" s="30"/>
      <c r="F49" s="30"/>
      <c r="G49" s="133"/>
      <c r="H49" s="49"/>
    </row>
    <row r="50" spans="1:8" s="80" customFormat="1" ht="13.15" customHeight="1" x14ac:dyDescent="0.25">
      <c r="A50" s="125" t="s">
        <v>51</v>
      </c>
      <c r="B50" s="92"/>
      <c r="C50" s="307">
        <f>'Specialty Pay'!B$8</f>
        <v>0</v>
      </c>
      <c r="D50" s="308">
        <f>'Specialty Pay'!E$8</f>
        <v>0</v>
      </c>
      <c r="E50" s="309">
        <f>'Specialty Pay'!H$8</f>
        <v>0</v>
      </c>
      <c r="F50" s="309">
        <f>'Specialty Pay'!K$8</f>
        <v>0</v>
      </c>
      <c r="G50" s="310">
        <f>'Specialty Pay'!N$8</f>
        <v>0</v>
      </c>
    </row>
    <row r="51" spans="1:8" s="80" customFormat="1" ht="13.15" customHeight="1" x14ac:dyDescent="0.25">
      <c r="A51" s="125" t="s">
        <v>66</v>
      </c>
      <c r="B51" s="92"/>
      <c r="C51" s="311" t="e">
        <f>'Specialty Pay'!B$9/C50</f>
        <v>#DIV/0!</v>
      </c>
      <c r="D51" s="312" t="e">
        <f>'Specialty Pay'!E$9/D50</f>
        <v>#DIV/0!</v>
      </c>
      <c r="E51" s="266" t="e">
        <f>'Specialty Pay'!H$9/E50</f>
        <v>#DIV/0!</v>
      </c>
      <c r="F51" s="266" t="e">
        <f>'Specialty Pay'!K$9/F50</f>
        <v>#DIV/0!</v>
      </c>
      <c r="G51" s="313" t="e">
        <f>'Specialty Pay'!N$9/G50</f>
        <v>#DIV/0!</v>
      </c>
    </row>
    <row r="52" spans="1:8" s="80" customFormat="1" ht="13.15" customHeight="1" x14ac:dyDescent="0.25">
      <c r="A52" s="144" t="s">
        <v>135</v>
      </c>
      <c r="B52" s="54"/>
      <c r="C52" s="314">
        <f>SUM('Specialty Pay'!B$17+'Specialty Pay'!B$21)</f>
        <v>0</v>
      </c>
      <c r="D52" s="315">
        <f>SUM('Specialty Pay'!E$17+'Specialty Pay'!E$21)</f>
        <v>0</v>
      </c>
      <c r="E52" s="316">
        <f>SUM('Specialty Pay'!H$17+'Specialty Pay'!H$21)</f>
        <v>0</v>
      </c>
      <c r="F52" s="316">
        <f>SUM('Specialty Pay'!K$17+'Specialty Pay'!K$21)</f>
        <v>0</v>
      </c>
      <c r="G52" s="317">
        <f>SUM('Specialty Pay'!N$17+'Specialty Pay'!N$21)</f>
        <v>0</v>
      </c>
    </row>
    <row r="53" spans="1:8" s="80" customFormat="1" ht="13.15" customHeight="1" x14ac:dyDescent="0.25">
      <c r="A53" s="126" t="s">
        <v>136</v>
      </c>
      <c r="B53" s="54"/>
      <c r="C53" s="311" t="e">
        <f>SUM('Specialty Pay'!B$18+'Specialty Pay'!B$22)/SUM('Specialty Pay'!B$17+'Specialty Pay'!B$21)</f>
        <v>#DIV/0!</v>
      </c>
      <c r="D53" s="318" t="e">
        <f>SUM('Specialty Pay'!E$18+'Specialty Pay'!E$22)/SUM('Specialty Pay'!E$17+'Specialty Pay'!E$21)</f>
        <v>#DIV/0!</v>
      </c>
      <c r="E53" s="266" t="e">
        <f>SUM('Specialty Pay'!H$18+'Specialty Pay'!H$22)/SUM('Specialty Pay'!H$17+'Specialty Pay'!H$21)</f>
        <v>#DIV/0!</v>
      </c>
      <c r="F53" s="266" t="e">
        <f>SUM('Specialty Pay'!K$18+'Specialty Pay'!K$22)/SUM('Specialty Pay'!K$17+'Specialty Pay'!K$21)</f>
        <v>#DIV/0!</v>
      </c>
      <c r="G53" s="313" t="e">
        <f>SUM('Specialty Pay'!N$18+'Specialty Pay'!N$22)/SUM('Specialty Pay'!N$17+'Specialty Pay'!N$21)</f>
        <v>#DIV/0!</v>
      </c>
    </row>
    <row r="54" spans="1:8" s="80" customFormat="1" ht="13.15" customHeight="1" x14ac:dyDescent="0.25">
      <c r="A54" s="126" t="s">
        <v>137</v>
      </c>
      <c r="B54" s="54"/>
      <c r="C54" s="311" t="e">
        <f>SUM('Specialty Pay'!B$19+'Specialty Pay'!B$23)/SUM('Specialty Pay'!B$17+'Specialty Pay'!B$21)</f>
        <v>#DIV/0!</v>
      </c>
      <c r="D54" s="318" t="e">
        <f>SUM('Specialty Pay'!E$19+'Specialty Pay'!E$23)/SUM('Specialty Pay'!E$17+'Specialty Pay'!E$21)</f>
        <v>#DIV/0!</v>
      </c>
      <c r="E54" s="266" t="e">
        <f>SUM('Specialty Pay'!H$19+'Specialty Pay'!H$23)/SUM('Specialty Pay'!H$17+'Specialty Pay'!H$21)</f>
        <v>#DIV/0!</v>
      </c>
      <c r="F54" s="266" t="e">
        <f>SUM('Specialty Pay'!K$19+'Specialty Pay'!K$23)/SUM('Specialty Pay'!K$17+'Specialty Pay'!K$21)</f>
        <v>#DIV/0!</v>
      </c>
      <c r="G54" s="313" t="e">
        <f>SUM('Specialty Pay'!N$19+'Specialty Pay'!N$23)/SUM('Specialty Pay'!N$17+'Specialty Pay'!N$21)</f>
        <v>#DIV/0!</v>
      </c>
    </row>
    <row r="55" spans="1:8" s="80" customFormat="1" ht="13.15" customHeight="1" x14ac:dyDescent="0.3">
      <c r="A55" s="126"/>
      <c r="B55" s="154" t="s">
        <v>65</v>
      </c>
      <c r="C55" s="319"/>
      <c r="D55" s="320"/>
      <c r="E55" s="321"/>
      <c r="F55" s="321"/>
      <c r="G55" s="322"/>
    </row>
    <row r="56" spans="1:8" s="80" customFormat="1" ht="13.15" customHeight="1" x14ac:dyDescent="0.25">
      <c r="A56" s="127" t="s">
        <v>43</v>
      </c>
      <c r="B56" s="47">
        <v>0.95</v>
      </c>
      <c r="C56" s="323">
        <f>'Specialty Pay'!C$12</f>
        <v>0</v>
      </c>
      <c r="D56" s="324">
        <f>'Specialty Pay'!F$12</f>
        <v>0</v>
      </c>
      <c r="E56" s="290">
        <f>'Specialty Pay'!I$12</f>
        <v>0</v>
      </c>
      <c r="F56" s="290">
        <f>'Specialty Pay'!L$12</f>
        <v>0</v>
      </c>
      <c r="G56" s="325">
        <f>'Specialty Pay'!O$12</f>
        <v>0</v>
      </c>
    </row>
    <row r="57" spans="1:8" s="80" customFormat="1" ht="13.15" customHeight="1" x14ac:dyDescent="0.25">
      <c r="A57" s="127" t="s">
        <v>39</v>
      </c>
      <c r="B57" s="47">
        <v>0.99</v>
      </c>
      <c r="C57" s="323">
        <f>'Specialty Pay'!C$17</f>
        <v>0</v>
      </c>
      <c r="D57" s="324">
        <f>'Specialty Pay'!F$17</f>
        <v>0</v>
      </c>
      <c r="E57" s="290">
        <f>'Specialty Pay'!I$17</f>
        <v>0</v>
      </c>
      <c r="F57" s="290">
        <f>'Specialty Pay'!L$17</f>
        <v>0</v>
      </c>
      <c r="G57" s="325">
        <f>'Specialty Pay'!O$17</f>
        <v>0</v>
      </c>
    </row>
    <row r="58" spans="1:8" s="80" customFormat="1" ht="13.15" customHeight="1" x14ac:dyDescent="0.25">
      <c r="A58" s="127" t="s">
        <v>44</v>
      </c>
      <c r="B58" s="47">
        <v>0.01</v>
      </c>
      <c r="C58" s="323">
        <f>'Specialty Pay'!C$21</f>
        <v>0</v>
      </c>
      <c r="D58" s="324">
        <f>'Specialty Pay'!F$21</f>
        <v>0</v>
      </c>
      <c r="E58" s="290">
        <f>'Specialty Pay'!I$21</f>
        <v>0</v>
      </c>
      <c r="F58" s="290">
        <f>'Specialty Pay'!L$21</f>
        <v>0</v>
      </c>
      <c r="G58" s="325">
        <f>'Specialty Pay'!O$21</f>
        <v>0</v>
      </c>
    </row>
    <row r="59" spans="1:8" s="80" customFormat="1" ht="13.15" customHeight="1" x14ac:dyDescent="0.25">
      <c r="A59" s="70" t="s">
        <v>14</v>
      </c>
      <c r="B59" s="46"/>
      <c r="C59" s="326">
        <f>'Specialty Pay'!D$18+'Specialty Pay'!D$22</f>
        <v>0</v>
      </c>
      <c r="D59" s="327">
        <f>'Specialty Pay'!G$18+'Specialty Pay'!G$22</f>
        <v>0</v>
      </c>
      <c r="E59" s="328">
        <f>'Specialty Pay'!J$18+'Specialty Pay'!J$22</f>
        <v>0</v>
      </c>
      <c r="F59" s="328">
        <f>'Specialty Pay'!M$18+'Specialty Pay'!M$22</f>
        <v>0</v>
      </c>
      <c r="G59" s="329">
        <f>'Specialty Pay'!P$18+'Specialty Pay'!P$22</f>
        <v>0</v>
      </c>
    </row>
    <row r="60" spans="1:8" s="80" customFormat="1" ht="13.15" customHeight="1" x14ac:dyDescent="0.25">
      <c r="A60" s="70" t="s">
        <v>46</v>
      </c>
      <c r="B60" s="151"/>
      <c r="C60" s="326">
        <f>'Specialty Pay'!$D$25</f>
        <v>0</v>
      </c>
      <c r="D60" s="327">
        <f>'Specialty Pay'!$G$25</f>
        <v>0</v>
      </c>
      <c r="E60" s="328">
        <f>'Specialty Pay'!$J$25</f>
        <v>0</v>
      </c>
      <c r="F60" s="328">
        <f>'Specialty Pay'!$M$25</f>
        <v>0</v>
      </c>
      <c r="G60" s="329">
        <f>'Specialty Pay'!$P$25</f>
        <v>0</v>
      </c>
    </row>
    <row r="61" spans="1:8" s="80" customFormat="1" ht="13.15" customHeight="1" thickBot="1" x14ac:dyDescent="0.3">
      <c r="A61" s="128" t="s">
        <v>153</v>
      </c>
      <c r="B61" s="69"/>
      <c r="C61" s="337">
        <f>IFERROR(C60/C59, 0)</f>
        <v>0</v>
      </c>
      <c r="D61" s="338">
        <f t="shared" ref="D61" si="10">IFERROR(D60/D59, 0)</f>
        <v>0</v>
      </c>
      <c r="E61" s="339">
        <f t="shared" ref="E61" si="11">IFERROR(E60/E59, 0)</f>
        <v>0</v>
      </c>
      <c r="F61" s="340">
        <f t="shared" ref="F61" si="12">IFERROR(F60/F59, 0)</f>
        <v>0</v>
      </c>
      <c r="G61" s="341">
        <f t="shared" ref="G61" si="13">IFERROR(G60/G59, 0)</f>
        <v>0</v>
      </c>
    </row>
    <row r="62" spans="1:8" s="80" customFormat="1" ht="13.15" customHeight="1" thickBot="1" x14ac:dyDescent="0.3">
      <c r="A62" s="20"/>
      <c r="B62" s="20"/>
      <c r="C62" s="50"/>
      <c r="D62" s="50"/>
      <c r="E62" s="50"/>
      <c r="F62" s="50"/>
      <c r="G62" s="50"/>
    </row>
    <row r="63" spans="1:8" s="80" customFormat="1" ht="27" customHeight="1" x14ac:dyDescent="0.25">
      <c r="A63" s="351" t="s">
        <v>47</v>
      </c>
      <c r="B63" s="352"/>
      <c r="C63" s="76" t="s">
        <v>1</v>
      </c>
      <c r="D63" s="77" t="s">
        <v>34</v>
      </c>
      <c r="E63" s="56"/>
      <c r="F63" s="57"/>
    </row>
    <row r="64" spans="1:8" s="80" customFormat="1" ht="13.15" customHeight="1" x14ac:dyDescent="0.25">
      <c r="A64" s="353"/>
      <c r="B64" s="354"/>
      <c r="C64" s="65" t="str">
        <f>C6</f>
        <v>Q1 1900</v>
      </c>
      <c r="D64" s="62" t="e">
        <f t="shared" ref="D64:F64" si="14">D6</f>
        <v>#NUM!</v>
      </c>
      <c r="E64" s="91" t="e">
        <f t="shared" si="14"/>
        <v>#NUM!</v>
      </c>
      <c r="F64" s="58" t="e">
        <f t="shared" si="14"/>
        <v>#NUM!</v>
      </c>
    </row>
    <row r="65" spans="1:7" s="80" customFormat="1" ht="13.15" customHeight="1" x14ac:dyDescent="0.25">
      <c r="A65" s="70" t="s">
        <v>48</v>
      </c>
      <c r="B65" s="48"/>
      <c r="C65" s="342">
        <f>'Claims Payment Accuracy'!N19</f>
        <v>0</v>
      </c>
      <c r="D65" s="343">
        <f>'Claims Payment Accuracy'!N61</f>
        <v>0</v>
      </c>
      <c r="E65" s="286">
        <f>'Claims Payment Accuracy'!N103</f>
        <v>0</v>
      </c>
      <c r="F65" s="344">
        <f>'Claims Payment Accuracy'!N145</f>
        <v>0</v>
      </c>
    </row>
    <row r="66" spans="1:7" s="80" customFormat="1" ht="13.15" customHeight="1" x14ac:dyDescent="0.25">
      <c r="A66" s="70" t="s">
        <v>49</v>
      </c>
      <c r="B66" s="48"/>
      <c r="C66" s="342">
        <f>'Claims Payment Accuracy'!L19</f>
        <v>0</v>
      </c>
      <c r="D66" s="343">
        <f>'Claims Payment Accuracy'!L61</f>
        <v>0</v>
      </c>
      <c r="E66" s="286">
        <f>'Claims Payment Accuracy'!L103</f>
        <v>0</v>
      </c>
      <c r="F66" s="344">
        <f>'Claims Payment Accuracy'!L145</f>
        <v>0</v>
      </c>
    </row>
    <row r="67" spans="1:7" s="80" customFormat="1" ht="13.15" customHeight="1" thickBot="1" x14ac:dyDescent="0.3">
      <c r="A67" s="134" t="s">
        <v>50</v>
      </c>
      <c r="B67" s="71"/>
      <c r="C67" s="345">
        <f>'Claims Payment Accuracy'!K19</f>
        <v>0</v>
      </c>
      <c r="D67" s="346">
        <f>'Claims Payment Accuracy'!K61</f>
        <v>0</v>
      </c>
      <c r="E67" s="347">
        <f>'Claims Payment Accuracy'!K103</f>
        <v>0</v>
      </c>
      <c r="F67" s="348">
        <f>'Claims Payment Accuracy'!K145</f>
        <v>0</v>
      </c>
    </row>
    <row r="68" spans="1:7" s="80" customFormat="1" ht="14.5" x14ac:dyDescent="0.35">
      <c r="A68" s="15"/>
      <c r="B68" s="98"/>
      <c r="C68" s="98"/>
      <c r="D68" s="98"/>
      <c r="E68" s="98"/>
      <c r="F68" s="98"/>
      <c r="G68" s="98"/>
    </row>
    <row r="69" spans="1:7" s="80" customFormat="1" ht="12.5" x14ac:dyDescent="0.25">
      <c r="A69" s="21"/>
      <c r="B69" s="21"/>
      <c r="C69" s="87"/>
      <c r="D69" s="87"/>
      <c r="E69" s="87"/>
      <c r="F69" s="87"/>
      <c r="G69" s="87"/>
    </row>
    <row r="70" spans="1:7" s="80" customFormat="1" ht="12.5" x14ac:dyDescent="0.25">
      <c r="A70" s="21"/>
      <c r="B70" s="21"/>
      <c r="C70" s="87"/>
      <c r="D70" s="87"/>
      <c r="E70" s="87"/>
      <c r="F70" s="87"/>
      <c r="G70" s="87"/>
    </row>
    <row r="71" spans="1:7" s="80" customFormat="1" ht="12.5" x14ac:dyDescent="0.25">
      <c r="A71" s="21"/>
      <c r="B71" s="21"/>
      <c r="C71" s="87"/>
      <c r="D71" s="87"/>
      <c r="E71" s="87"/>
      <c r="F71" s="87"/>
      <c r="G71" s="87"/>
    </row>
    <row r="72" spans="1:7" s="80" customFormat="1" ht="12.5" x14ac:dyDescent="0.25">
      <c r="A72" s="21"/>
      <c r="B72" s="21"/>
      <c r="C72" s="87"/>
      <c r="D72" s="87"/>
      <c r="E72" s="87"/>
      <c r="F72" s="87"/>
      <c r="G72" s="87"/>
    </row>
    <row r="73" spans="1:7" s="80" customFormat="1" ht="12.5" x14ac:dyDescent="0.25">
      <c r="A73" s="21"/>
      <c r="B73" s="21"/>
      <c r="C73" s="87"/>
      <c r="D73" s="87"/>
      <c r="E73" s="87"/>
      <c r="F73" s="87"/>
      <c r="G73" s="87"/>
    </row>
    <row r="74" spans="1:7" s="80" customFormat="1" ht="12.5" x14ac:dyDescent="0.25">
      <c r="A74" s="21"/>
      <c r="B74" s="21"/>
      <c r="C74" s="87"/>
      <c r="D74" s="87"/>
      <c r="E74" s="87"/>
      <c r="F74" s="87"/>
      <c r="G74" s="87"/>
    </row>
    <row r="75" spans="1:7" s="80" customFormat="1" ht="12.5" x14ac:dyDescent="0.25">
      <c r="A75" s="21"/>
      <c r="B75" s="21"/>
      <c r="C75" s="87"/>
      <c r="D75" s="87"/>
      <c r="E75" s="87"/>
      <c r="F75" s="87"/>
      <c r="G75" s="87"/>
    </row>
    <row r="76" spans="1:7" s="80" customFormat="1" ht="12.5" x14ac:dyDescent="0.25">
      <c r="A76" s="21"/>
      <c r="B76" s="21"/>
      <c r="C76" s="87"/>
      <c r="D76" s="87"/>
      <c r="E76" s="87"/>
      <c r="F76" s="87"/>
      <c r="G76" s="87"/>
    </row>
    <row r="77" spans="1:7" s="80" customFormat="1" ht="12.5" x14ac:dyDescent="0.25">
      <c r="A77" s="21"/>
      <c r="B77" s="21"/>
      <c r="C77" s="87"/>
      <c r="D77" s="87"/>
      <c r="E77" s="87"/>
      <c r="F77" s="87"/>
      <c r="G77" s="87"/>
    </row>
    <row r="78" spans="1:7" s="80" customFormat="1" ht="12.5" x14ac:dyDescent="0.25">
      <c r="A78" s="21"/>
      <c r="B78" s="21"/>
      <c r="C78" s="87"/>
      <c r="D78" s="87"/>
      <c r="E78" s="87"/>
      <c r="F78" s="87"/>
      <c r="G78" s="87"/>
    </row>
    <row r="79" spans="1:7" s="80" customFormat="1" ht="12.5" x14ac:dyDescent="0.25">
      <c r="A79" s="21"/>
      <c r="B79" s="21"/>
      <c r="C79" s="87"/>
      <c r="D79" s="87"/>
      <c r="E79" s="87"/>
      <c r="F79" s="87"/>
      <c r="G79" s="87"/>
    </row>
    <row r="80" spans="1:7" s="80" customFormat="1" ht="12.5" x14ac:dyDescent="0.25">
      <c r="A80" s="21"/>
      <c r="B80" s="21"/>
      <c r="C80" s="87"/>
      <c r="D80" s="87"/>
      <c r="E80" s="87"/>
      <c r="F80" s="87"/>
      <c r="G80" s="87"/>
    </row>
    <row r="81" spans="1:7" s="80" customFormat="1" ht="12.5" x14ac:dyDescent="0.25">
      <c r="A81" s="21"/>
      <c r="B81" s="21"/>
      <c r="C81" s="87"/>
      <c r="D81" s="87"/>
      <c r="E81" s="87"/>
      <c r="F81" s="87"/>
      <c r="G81" s="87"/>
    </row>
    <row r="82" spans="1:7" s="80" customFormat="1" ht="12.5" x14ac:dyDescent="0.25">
      <c r="A82" s="21"/>
      <c r="B82" s="21"/>
      <c r="C82" s="87"/>
      <c r="D82" s="87"/>
      <c r="E82" s="87"/>
      <c r="F82" s="87"/>
      <c r="G82" s="87"/>
    </row>
    <row r="83" spans="1:7" s="80" customFormat="1" ht="12.5" x14ac:dyDescent="0.25">
      <c r="A83" s="21"/>
      <c r="B83" s="21"/>
      <c r="C83" s="87"/>
      <c r="D83" s="87"/>
      <c r="E83" s="87"/>
      <c r="F83" s="87"/>
      <c r="G83" s="87"/>
    </row>
    <row r="84" spans="1:7" s="80" customFormat="1" ht="12.5" x14ac:dyDescent="0.25">
      <c r="A84" s="21"/>
      <c r="B84" s="21"/>
      <c r="C84" s="87"/>
      <c r="D84" s="87"/>
      <c r="E84" s="87"/>
      <c r="F84" s="87"/>
      <c r="G84" s="87"/>
    </row>
    <row r="85" spans="1:7" s="80" customFormat="1" ht="12.5" x14ac:dyDescent="0.25">
      <c r="A85" s="21"/>
      <c r="B85" s="21"/>
      <c r="C85" s="87"/>
      <c r="D85" s="87"/>
      <c r="E85" s="87"/>
      <c r="F85" s="87"/>
      <c r="G85" s="87"/>
    </row>
    <row r="86" spans="1:7" s="80" customFormat="1" ht="12.5" x14ac:dyDescent="0.25">
      <c r="A86" s="21"/>
      <c r="B86" s="21"/>
      <c r="C86" s="87"/>
      <c r="D86" s="87"/>
      <c r="E86" s="87"/>
      <c r="F86" s="87"/>
      <c r="G86" s="87"/>
    </row>
    <row r="87" spans="1:7" s="80" customFormat="1" ht="12.5" x14ac:dyDescent="0.25">
      <c r="A87" s="21"/>
      <c r="B87" s="21"/>
      <c r="C87" s="87"/>
      <c r="D87" s="87"/>
      <c r="E87" s="87"/>
      <c r="F87" s="87"/>
      <c r="G87" s="87"/>
    </row>
    <row r="88" spans="1:7" s="80" customFormat="1" ht="12.5" x14ac:dyDescent="0.25">
      <c r="A88" s="21"/>
      <c r="B88" s="21"/>
      <c r="C88" s="87"/>
      <c r="D88" s="87"/>
      <c r="E88" s="87"/>
      <c r="F88" s="87"/>
      <c r="G88" s="87"/>
    </row>
    <row r="89" spans="1:7" s="80" customFormat="1" ht="12.5" x14ac:dyDescent="0.25">
      <c r="A89" s="21"/>
      <c r="B89" s="21"/>
      <c r="C89" s="87"/>
      <c r="D89" s="87"/>
      <c r="E89" s="87"/>
      <c r="F89" s="87"/>
      <c r="G89" s="87"/>
    </row>
    <row r="90" spans="1:7" s="80" customFormat="1" ht="12.5" x14ac:dyDescent="0.25">
      <c r="A90" s="21"/>
      <c r="B90" s="21"/>
      <c r="C90" s="87"/>
      <c r="D90" s="87"/>
      <c r="E90" s="87"/>
      <c r="F90" s="87"/>
      <c r="G90" s="87"/>
    </row>
    <row r="91" spans="1:7" s="80" customFormat="1" ht="12.5" x14ac:dyDescent="0.25">
      <c r="A91" s="21"/>
      <c r="B91" s="21"/>
      <c r="C91" s="87"/>
      <c r="D91" s="87"/>
      <c r="E91" s="87"/>
      <c r="F91" s="87"/>
      <c r="G91" s="87"/>
    </row>
    <row r="92" spans="1:7" s="80" customFormat="1" ht="12.5" x14ac:dyDescent="0.25">
      <c r="A92" s="21"/>
      <c r="B92" s="21"/>
      <c r="C92" s="87"/>
      <c r="D92" s="87"/>
      <c r="E92" s="87"/>
      <c r="F92" s="87"/>
      <c r="G92" s="87"/>
    </row>
    <row r="93" spans="1:7" s="80" customFormat="1" ht="12.5" x14ac:dyDescent="0.25">
      <c r="A93" s="21"/>
      <c r="B93" s="21"/>
      <c r="C93" s="87"/>
      <c r="D93" s="87"/>
      <c r="E93" s="87"/>
      <c r="F93" s="87"/>
      <c r="G93" s="87"/>
    </row>
    <row r="94" spans="1:7" s="80" customFormat="1" ht="12.5" x14ac:dyDescent="0.25">
      <c r="A94" s="21"/>
      <c r="B94" s="21"/>
      <c r="C94" s="87"/>
      <c r="D94" s="87"/>
      <c r="E94" s="87"/>
      <c r="F94" s="87"/>
      <c r="G94" s="87"/>
    </row>
    <row r="95" spans="1:7" s="80" customFormat="1" ht="12.5" x14ac:dyDescent="0.25">
      <c r="A95" s="21"/>
      <c r="B95" s="21"/>
      <c r="C95" s="87"/>
      <c r="D95" s="87"/>
      <c r="E95" s="87"/>
      <c r="F95" s="87"/>
      <c r="G95" s="87"/>
    </row>
    <row r="96" spans="1:7" s="80" customFormat="1" ht="12.5" x14ac:dyDescent="0.25">
      <c r="A96" s="21"/>
      <c r="B96" s="21"/>
      <c r="C96" s="87"/>
      <c r="D96" s="87"/>
      <c r="E96" s="87"/>
      <c r="F96" s="87"/>
      <c r="G96" s="87"/>
    </row>
    <row r="97" spans="1:7" s="80" customFormat="1" ht="12.5" x14ac:dyDescent="0.25">
      <c r="A97" s="21"/>
      <c r="B97" s="21"/>
      <c r="C97" s="87"/>
      <c r="D97" s="87"/>
      <c r="E97" s="87"/>
      <c r="F97" s="87"/>
      <c r="G97" s="87"/>
    </row>
    <row r="98" spans="1:7" s="80" customFormat="1" ht="12.5" x14ac:dyDescent="0.25">
      <c r="A98" s="21"/>
      <c r="B98" s="21"/>
      <c r="C98" s="87"/>
      <c r="D98" s="87"/>
      <c r="E98" s="87"/>
      <c r="F98" s="87"/>
      <c r="G98" s="87"/>
    </row>
    <row r="99" spans="1:7" s="80" customFormat="1" ht="12.5" x14ac:dyDescent="0.25">
      <c r="A99" s="21"/>
      <c r="B99" s="21"/>
      <c r="C99" s="87"/>
      <c r="D99" s="87"/>
      <c r="E99" s="87"/>
      <c r="F99" s="87"/>
      <c r="G99" s="87"/>
    </row>
    <row r="100" spans="1:7" s="80" customFormat="1" ht="12.5" x14ac:dyDescent="0.25">
      <c r="A100" s="21"/>
      <c r="B100" s="21"/>
      <c r="C100" s="87"/>
      <c r="D100" s="87"/>
      <c r="E100" s="87"/>
      <c r="F100" s="87"/>
      <c r="G100" s="87"/>
    </row>
    <row r="101" spans="1:7" s="80" customFormat="1" ht="12.5" x14ac:dyDescent="0.25">
      <c r="A101" s="21"/>
      <c r="B101" s="21"/>
      <c r="C101" s="87"/>
      <c r="D101" s="87"/>
      <c r="E101" s="87"/>
      <c r="F101" s="87"/>
      <c r="G101" s="87"/>
    </row>
    <row r="102" spans="1:7" s="80" customFormat="1" ht="12.5" x14ac:dyDescent="0.25">
      <c r="A102" s="21"/>
      <c r="B102" s="21"/>
      <c r="C102" s="87"/>
      <c r="D102" s="87"/>
      <c r="E102" s="87"/>
      <c r="F102" s="87"/>
      <c r="G102" s="87"/>
    </row>
    <row r="103" spans="1:7" s="80" customFormat="1" ht="12.5" x14ac:dyDescent="0.25">
      <c r="A103" s="21"/>
      <c r="B103" s="21"/>
      <c r="C103" s="87"/>
      <c r="D103" s="87"/>
      <c r="E103" s="87"/>
      <c r="F103" s="87"/>
      <c r="G103" s="87"/>
    </row>
    <row r="104" spans="1:7" s="80" customFormat="1" ht="12.5" x14ac:dyDescent="0.25">
      <c r="A104" s="21"/>
      <c r="B104" s="21"/>
      <c r="C104" s="87"/>
      <c r="D104" s="87"/>
      <c r="E104" s="87"/>
      <c r="F104" s="87"/>
      <c r="G104" s="87"/>
    </row>
    <row r="105" spans="1:7" s="80" customFormat="1" ht="12.5" x14ac:dyDescent="0.25">
      <c r="A105" s="21"/>
      <c r="B105" s="21"/>
      <c r="C105" s="87"/>
      <c r="D105" s="87"/>
      <c r="E105" s="87"/>
      <c r="F105" s="87"/>
      <c r="G105" s="87"/>
    </row>
    <row r="106" spans="1:7" s="80" customFormat="1" ht="12.5" x14ac:dyDescent="0.25">
      <c r="A106" s="21"/>
      <c r="B106" s="21"/>
      <c r="C106" s="87"/>
      <c r="D106" s="87"/>
      <c r="E106" s="87"/>
      <c r="F106" s="87"/>
      <c r="G106" s="87"/>
    </row>
    <row r="107" spans="1:7" s="80" customFormat="1" ht="12.5" x14ac:dyDescent="0.25">
      <c r="A107" s="21"/>
      <c r="B107" s="21"/>
      <c r="C107" s="87"/>
      <c r="D107" s="87"/>
      <c r="E107" s="87"/>
      <c r="F107" s="87"/>
      <c r="G107" s="87"/>
    </row>
    <row r="108" spans="1:7" s="80" customFormat="1" ht="12.5" x14ac:dyDescent="0.25">
      <c r="A108" s="21"/>
      <c r="B108" s="21"/>
      <c r="C108" s="87"/>
      <c r="D108" s="87"/>
      <c r="E108" s="87"/>
      <c r="F108" s="87"/>
      <c r="G108" s="87"/>
    </row>
    <row r="109" spans="1:7" s="80" customFormat="1" ht="12.5" x14ac:dyDescent="0.25">
      <c r="A109" s="21"/>
      <c r="B109" s="21"/>
      <c r="C109" s="87"/>
      <c r="D109" s="87"/>
      <c r="E109" s="87"/>
      <c r="F109" s="87"/>
      <c r="G109" s="87"/>
    </row>
    <row r="110" spans="1:7" s="80" customFormat="1" ht="12.5" x14ac:dyDescent="0.25">
      <c r="A110" s="21"/>
      <c r="B110" s="21"/>
      <c r="C110" s="87"/>
      <c r="D110" s="87"/>
      <c r="E110" s="87"/>
      <c r="F110" s="87"/>
      <c r="G110" s="87"/>
    </row>
    <row r="111" spans="1:7" s="80" customFormat="1" ht="12.5" x14ac:dyDescent="0.25">
      <c r="A111" s="21"/>
      <c r="B111" s="21"/>
      <c r="C111" s="87"/>
      <c r="D111" s="87"/>
      <c r="E111" s="87"/>
      <c r="F111" s="87"/>
      <c r="G111" s="87"/>
    </row>
    <row r="112" spans="1:7" s="80" customFormat="1" ht="12.5" x14ac:dyDescent="0.25">
      <c r="A112" s="21"/>
      <c r="B112" s="21"/>
      <c r="C112" s="87"/>
      <c r="D112" s="87"/>
      <c r="E112" s="87"/>
      <c r="F112" s="87"/>
      <c r="G112" s="87"/>
    </row>
    <row r="113" spans="1:7" s="80" customFormat="1" ht="12.5" x14ac:dyDescent="0.25">
      <c r="A113" s="21"/>
      <c r="B113" s="21"/>
      <c r="C113" s="87"/>
      <c r="D113" s="87"/>
      <c r="E113" s="87"/>
      <c r="F113" s="87"/>
      <c r="G113" s="87"/>
    </row>
    <row r="114" spans="1:7" s="80" customFormat="1" ht="12.5" x14ac:dyDescent="0.25">
      <c r="A114" s="21"/>
      <c r="B114" s="21"/>
      <c r="C114" s="87"/>
      <c r="D114" s="87"/>
      <c r="E114" s="87"/>
      <c r="F114" s="87"/>
      <c r="G114" s="87"/>
    </row>
    <row r="115" spans="1:7" s="80" customFormat="1" ht="12.5" x14ac:dyDescent="0.25">
      <c r="A115" s="21"/>
      <c r="B115" s="21"/>
      <c r="C115" s="87"/>
      <c r="D115" s="87"/>
      <c r="E115" s="87"/>
      <c r="F115" s="87"/>
      <c r="G115" s="87"/>
    </row>
    <row r="116" spans="1:7" s="80" customFormat="1" ht="12.5" x14ac:dyDescent="0.25">
      <c r="A116" s="21"/>
      <c r="B116" s="21"/>
      <c r="C116" s="87"/>
      <c r="D116" s="87"/>
      <c r="E116" s="87"/>
      <c r="F116" s="87"/>
      <c r="G116" s="87"/>
    </row>
    <row r="117" spans="1:7" s="80" customFormat="1" ht="12.5" x14ac:dyDescent="0.25">
      <c r="A117" s="21"/>
      <c r="B117" s="21"/>
      <c r="C117" s="87"/>
      <c r="D117" s="87"/>
      <c r="E117" s="87"/>
      <c r="F117" s="87"/>
      <c r="G117" s="87"/>
    </row>
    <row r="118" spans="1:7" s="80" customFormat="1" ht="12.5" x14ac:dyDescent="0.25">
      <c r="A118" s="21"/>
      <c r="B118" s="21"/>
      <c r="C118" s="87"/>
      <c r="D118" s="87"/>
      <c r="E118" s="87"/>
      <c r="F118" s="87"/>
      <c r="G118" s="87"/>
    </row>
    <row r="119" spans="1:7" s="80" customFormat="1" ht="12.5" x14ac:dyDescent="0.25">
      <c r="A119" s="21"/>
      <c r="B119" s="21"/>
      <c r="C119" s="87"/>
      <c r="D119" s="87"/>
      <c r="E119" s="87"/>
      <c r="F119" s="87"/>
      <c r="G119" s="87"/>
    </row>
    <row r="120" spans="1:7" s="80" customFormat="1" ht="12.5" x14ac:dyDescent="0.25">
      <c r="A120" s="21"/>
      <c r="B120" s="21"/>
      <c r="C120" s="87"/>
      <c r="D120" s="87"/>
      <c r="E120" s="87"/>
      <c r="F120" s="87"/>
      <c r="G120" s="87"/>
    </row>
    <row r="121" spans="1:7" s="80" customFormat="1" ht="12.5" x14ac:dyDescent="0.25">
      <c r="A121" s="21"/>
      <c r="B121" s="21"/>
      <c r="C121" s="87"/>
      <c r="D121" s="87"/>
      <c r="E121" s="87"/>
      <c r="F121" s="87"/>
      <c r="G121" s="87"/>
    </row>
    <row r="122" spans="1:7" s="80" customFormat="1" ht="12.5" x14ac:dyDescent="0.25">
      <c r="A122" s="21"/>
      <c r="B122" s="21"/>
      <c r="C122" s="87"/>
      <c r="D122" s="87"/>
      <c r="E122" s="87"/>
      <c r="F122" s="87"/>
      <c r="G122" s="87"/>
    </row>
    <row r="123" spans="1:7" s="80" customFormat="1" ht="12.5" x14ac:dyDescent="0.25">
      <c r="A123" s="21"/>
      <c r="B123" s="21"/>
      <c r="C123" s="87"/>
      <c r="D123" s="87"/>
      <c r="E123" s="87"/>
      <c r="F123" s="87"/>
      <c r="G123" s="87"/>
    </row>
    <row r="124" spans="1:7" s="80" customFormat="1" ht="12.5" x14ac:dyDescent="0.25">
      <c r="A124" s="21"/>
      <c r="B124" s="21"/>
      <c r="C124" s="87"/>
      <c r="D124" s="87"/>
      <c r="E124" s="87"/>
      <c r="F124" s="87"/>
      <c r="G124" s="87"/>
    </row>
    <row r="125" spans="1:7" s="80" customFormat="1" ht="12.5" x14ac:dyDescent="0.25">
      <c r="A125" s="21"/>
      <c r="B125" s="21"/>
      <c r="C125" s="87"/>
      <c r="D125" s="87"/>
      <c r="E125" s="87"/>
      <c r="F125" s="87"/>
      <c r="G125" s="87"/>
    </row>
    <row r="126" spans="1:7" s="80" customFormat="1" ht="12.5" x14ac:dyDescent="0.25">
      <c r="A126" s="21"/>
      <c r="B126" s="21"/>
      <c r="C126" s="87"/>
      <c r="D126" s="87"/>
      <c r="E126" s="87"/>
      <c r="F126" s="87"/>
      <c r="G126" s="87"/>
    </row>
    <row r="127" spans="1:7" s="80" customFormat="1" ht="12.5" x14ac:dyDescent="0.25">
      <c r="A127" s="21"/>
      <c r="B127" s="21"/>
      <c r="C127" s="87"/>
      <c r="D127" s="87"/>
      <c r="E127" s="87"/>
      <c r="F127" s="87"/>
      <c r="G127" s="87"/>
    </row>
    <row r="128" spans="1:7" s="80" customFormat="1" ht="12.5" x14ac:dyDescent="0.25">
      <c r="A128" s="21"/>
      <c r="B128" s="21"/>
      <c r="C128" s="87"/>
      <c r="D128" s="87"/>
      <c r="E128" s="87"/>
      <c r="F128" s="87"/>
      <c r="G128" s="87"/>
    </row>
    <row r="129" spans="1:7" s="80" customFormat="1" ht="12.5" x14ac:dyDescent="0.25">
      <c r="A129" s="21"/>
      <c r="B129" s="21"/>
      <c r="C129" s="87"/>
      <c r="D129" s="87"/>
      <c r="E129" s="87"/>
      <c r="F129" s="87"/>
      <c r="G129" s="87"/>
    </row>
    <row r="130" spans="1:7" s="80" customFormat="1" ht="12.5" x14ac:dyDescent="0.25">
      <c r="A130" s="21"/>
      <c r="B130" s="21"/>
      <c r="C130" s="87"/>
      <c r="D130" s="87"/>
      <c r="E130" s="87"/>
      <c r="F130" s="87"/>
      <c r="G130" s="87"/>
    </row>
    <row r="131" spans="1:7" s="80" customFormat="1" ht="12.5" x14ac:dyDescent="0.25">
      <c r="A131" s="21"/>
      <c r="B131" s="21"/>
      <c r="C131" s="87"/>
      <c r="D131" s="87"/>
      <c r="E131" s="87"/>
      <c r="F131" s="87"/>
      <c r="G131" s="87"/>
    </row>
    <row r="132" spans="1:7" s="80" customFormat="1" ht="12.5" x14ac:dyDescent="0.25">
      <c r="A132" s="21"/>
      <c r="B132" s="21"/>
      <c r="C132" s="87"/>
      <c r="D132" s="87"/>
      <c r="E132" s="87"/>
      <c r="F132" s="87"/>
      <c r="G132" s="87"/>
    </row>
    <row r="133" spans="1:7" s="80" customFormat="1" ht="12.5" x14ac:dyDescent="0.25">
      <c r="A133" s="21"/>
      <c r="B133" s="21"/>
      <c r="C133" s="87"/>
      <c r="D133" s="87"/>
      <c r="E133" s="87"/>
      <c r="F133" s="87"/>
      <c r="G133" s="87"/>
    </row>
    <row r="134" spans="1:7" s="80" customFormat="1" ht="12.5" x14ac:dyDescent="0.25">
      <c r="A134" s="21"/>
      <c r="B134" s="21"/>
      <c r="C134" s="87"/>
      <c r="D134" s="87"/>
      <c r="E134" s="87"/>
      <c r="F134" s="87"/>
      <c r="G134" s="87"/>
    </row>
    <row r="135" spans="1:7" s="80" customFormat="1" ht="12.5" x14ac:dyDescent="0.25">
      <c r="A135" s="21"/>
      <c r="B135" s="21"/>
      <c r="C135" s="87"/>
      <c r="D135" s="87"/>
      <c r="E135" s="87"/>
      <c r="F135" s="87"/>
      <c r="G135" s="87"/>
    </row>
    <row r="136" spans="1:7" s="80" customFormat="1" ht="12.5" x14ac:dyDescent="0.25">
      <c r="A136" s="21"/>
      <c r="B136" s="21"/>
      <c r="C136" s="87"/>
      <c r="D136" s="87"/>
      <c r="E136" s="87"/>
      <c r="F136" s="87"/>
      <c r="G136" s="87"/>
    </row>
    <row r="137" spans="1:7" s="80" customFormat="1" ht="12.5" x14ac:dyDescent="0.25">
      <c r="A137" s="21"/>
      <c r="B137" s="21"/>
      <c r="C137" s="87"/>
      <c r="D137" s="87"/>
      <c r="E137" s="87"/>
      <c r="F137" s="87"/>
      <c r="G137" s="87"/>
    </row>
    <row r="138" spans="1:7" s="80" customFormat="1" ht="12.5" x14ac:dyDescent="0.25">
      <c r="A138" s="21"/>
      <c r="B138" s="21"/>
      <c r="C138" s="87"/>
      <c r="D138" s="87"/>
      <c r="E138" s="87"/>
      <c r="F138" s="87"/>
      <c r="G138" s="87"/>
    </row>
    <row r="139" spans="1:7" s="80" customFormat="1" ht="12.5" x14ac:dyDescent="0.25">
      <c r="A139" s="21"/>
      <c r="B139" s="21"/>
      <c r="C139" s="87"/>
      <c r="D139" s="87"/>
      <c r="E139" s="87"/>
      <c r="F139" s="87"/>
      <c r="G139" s="87"/>
    </row>
    <row r="140" spans="1:7" s="80" customFormat="1" ht="12.5" x14ac:dyDescent="0.25">
      <c r="A140" s="21"/>
      <c r="B140" s="21"/>
      <c r="C140" s="87"/>
      <c r="D140" s="87"/>
      <c r="E140" s="87"/>
      <c r="F140" s="87"/>
      <c r="G140" s="87"/>
    </row>
    <row r="141" spans="1:7" s="80" customFormat="1" ht="12.5" x14ac:dyDescent="0.25">
      <c r="A141" s="21"/>
      <c r="B141" s="21"/>
      <c r="C141" s="87"/>
      <c r="D141" s="87"/>
      <c r="E141" s="87"/>
      <c r="F141" s="87"/>
      <c r="G141" s="87"/>
    </row>
    <row r="142" spans="1:7" s="80" customFormat="1" ht="12.5" x14ac:dyDescent="0.25">
      <c r="A142" s="21"/>
      <c r="B142" s="21"/>
      <c r="C142" s="87"/>
      <c r="D142" s="87"/>
      <c r="E142" s="87"/>
      <c r="F142" s="87"/>
      <c r="G142" s="87"/>
    </row>
    <row r="143" spans="1:7" s="80" customFormat="1" ht="12.5" x14ac:dyDescent="0.25">
      <c r="A143" s="21"/>
      <c r="B143" s="21"/>
      <c r="C143" s="87"/>
      <c r="D143" s="87"/>
      <c r="E143" s="87"/>
      <c r="F143" s="87"/>
      <c r="G143" s="87"/>
    </row>
    <row r="144" spans="1:7" s="80" customFormat="1" ht="12.5" x14ac:dyDescent="0.25">
      <c r="A144" s="21"/>
      <c r="B144" s="21"/>
      <c r="C144" s="87"/>
      <c r="D144" s="87"/>
      <c r="E144" s="87"/>
      <c r="F144" s="87"/>
      <c r="G144" s="87"/>
    </row>
    <row r="145" spans="1:7" s="80" customFormat="1" ht="12.5" x14ac:dyDescent="0.25">
      <c r="A145" s="21"/>
      <c r="B145" s="21"/>
      <c r="C145" s="87"/>
      <c r="D145" s="87"/>
      <c r="E145" s="87"/>
      <c r="F145" s="87"/>
      <c r="G145" s="87"/>
    </row>
    <row r="146" spans="1:7" s="80" customFormat="1" ht="12.5" x14ac:dyDescent="0.25">
      <c r="A146" s="21"/>
      <c r="B146" s="21"/>
      <c r="C146" s="87"/>
      <c r="D146" s="87"/>
      <c r="E146" s="87"/>
      <c r="F146" s="87"/>
      <c r="G146" s="87"/>
    </row>
    <row r="147" spans="1:7" s="80" customFormat="1" ht="12.5" x14ac:dyDescent="0.25">
      <c r="A147" s="21"/>
      <c r="B147" s="21"/>
      <c r="C147" s="87"/>
      <c r="D147" s="87"/>
      <c r="E147" s="87"/>
      <c r="F147" s="87"/>
      <c r="G147" s="87"/>
    </row>
    <row r="148" spans="1:7" s="80" customFormat="1" ht="12.5" x14ac:dyDescent="0.25">
      <c r="A148" s="21"/>
      <c r="B148" s="21"/>
      <c r="C148" s="87"/>
      <c r="D148" s="87"/>
      <c r="E148" s="87"/>
      <c r="F148" s="87"/>
      <c r="G148" s="87"/>
    </row>
    <row r="149" spans="1:7" s="80" customFormat="1" ht="12.5" x14ac:dyDescent="0.25">
      <c r="A149" s="21"/>
      <c r="B149" s="21"/>
      <c r="C149" s="87"/>
      <c r="D149" s="87"/>
      <c r="E149" s="87"/>
      <c r="F149" s="87"/>
      <c r="G149" s="87"/>
    </row>
    <row r="150" spans="1:7" s="80" customFormat="1" ht="12.5" x14ac:dyDescent="0.25">
      <c r="A150" s="21"/>
      <c r="B150" s="21"/>
      <c r="C150" s="87"/>
      <c r="D150" s="87"/>
      <c r="E150" s="87"/>
      <c r="F150" s="87"/>
      <c r="G150" s="87"/>
    </row>
    <row r="151" spans="1:7" s="80" customFormat="1" ht="12.5" x14ac:dyDescent="0.25">
      <c r="A151" s="21"/>
      <c r="B151" s="21"/>
      <c r="C151" s="87"/>
      <c r="D151" s="87"/>
      <c r="E151" s="87"/>
      <c r="F151" s="87"/>
      <c r="G151" s="87"/>
    </row>
    <row r="152" spans="1:7" s="80" customFormat="1" ht="12.5" x14ac:dyDescent="0.25">
      <c r="A152" s="21"/>
      <c r="B152" s="21"/>
      <c r="C152" s="87"/>
      <c r="D152" s="87"/>
      <c r="E152" s="87"/>
      <c r="F152" s="87"/>
      <c r="G152" s="87"/>
    </row>
    <row r="153" spans="1:7" s="80" customFormat="1" ht="12.5" x14ac:dyDescent="0.25">
      <c r="A153" s="21"/>
      <c r="B153" s="21"/>
      <c r="C153" s="87"/>
      <c r="D153" s="87"/>
      <c r="E153" s="87"/>
      <c r="F153" s="87"/>
      <c r="G153" s="87"/>
    </row>
    <row r="154" spans="1:7" s="80" customFormat="1" ht="12.5" x14ac:dyDescent="0.25">
      <c r="A154" s="21"/>
      <c r="B154" s="21"/>
      <c r="C154" s="87"/>
      <c r="D154" s="87"/>
      <c r="E154" s="87"/>
      <c r="F154" s="87"/>
      <c r="G154" s="87"/>
    </row>
    <row r="155" spans="1:7" s="80" customFormat="1" ht="12.5" x14ac:dyDescent="0.25">
      <c r="A155" s="21"/>
      <c r="B155" s="21"/>
      <c r="C155" s="87"/>
      <c r="D155" s="87"/>
      <c r="E155" s="87"/>
      <c r="F155" s="87"/>
      <c r="G155" s="87"/>
    </row>
    <row r="156" spans="1:7" s="80" customFormat="1" ht="12.5" x14ac:dyDescent="0.25">
      <c r="A156" s="21"/>
      <c r="B156" s="21"/>
      <c r="C156" s="87"/>
      <c r="D156" s="87"/>
      <c r="E156" s="87"/>
      <c r="F156" s="87"/>
      <c r="G156" s="87"/>
    </row>
    <row r="157" spans="1:7" s="80" customFormat="1" ht="12.5" x14ac:dyDescent="0.25">
      <c r="A157" s="21"/>
      <c r="B157" s="21"/>
      <c r="C157" s="87"/>
      <c r="D157" s="87"/>
      <c r="E157" s="87"/>
      <c r="F157" s="87"/>
      <c r="G157" s="87"/>
    </row>
    <row r="158" spans="1:7" s="80" customFormat="1" ht="12.5" x14ac:dyDescent="0.25">
      <c r="A158" s="21"/>
      <c r="B158" s="21"/>
      <c r="C158" s="87"/>
      <c r="D158" s="87"/>
      <c r="E158" s="87"/>
      <c r="F158" s="87"/>
      <c r="G158" s="87"/>
    </row>
    <row r="159" spans="1:7" s="80" customFormat="1" ht="12.5" x14ac:dyDescent="0.25">
      <c r="A159" s="21"/>
      <c r="B159" s="21"/>
      <c r="C159" s="87"/>
      <c r="D159" s="87"/>
      <c r="E159" s="87"/>
      <c r="F159" s="87"/>
      <c r="G159" s="87"/>
    </row>
    <row r="160" spans="1:7" s="80" customFormat="1" ht="12.5" x14ac:dyDescent="0.25">
      <c r="A160" s="21"/>
      <c r="B160" s="21"/>
      <c r="C160" s="87"/>
      <c r="D160" s="87"/>
      <c r="E160" s="87"/>
      <c r="F160" s="87"/>
      <c r="G160" s="87"/>
    </row>
    <row r="161" spans="1:7" s="80" customFormat="1" ht="12.5" x14ac:dyDescent="0.25">
      <c r="A161" s="21"/>
      <c r="B161" s="21"/>
      <c r="C161" s="87"/>
      <c r="D161" s="87"/>
      <c r="E161" s="87"/>
      <c r="F161" s="87"/>
      <c r="G161" s="87"/>
    </row>
    <row r="162" spans="1:7" s="80" customFormat="1" ht="12.5" x14ac:dyDescent="0.25">
      <c r="A162" s="21"/>
      <c r="B162" s="21"/>
      <c r="C162" s="87"/>
      <c r="D162" s="87"/>
      <c r="E162" s="87"/>
      <c r="F162" s="87"/>
      <c r="G162" s="87"/>
    </row>
    <row r="163" spans="1:7" s="80" customFormat="1" ht="12.5" x14ac:dyDescent="0.25">
      <c r="A163" s="21"/>
      <c r="B163" s="21"/>
      <c r="C163" s="87"/>
      <c r="D163" s="87"/>
      <c r="E163" s="87"/>
      <c r="F163" s="87"/>
      <c r="G163" s="87"/>
    </row>
    <row r="164" spans="1:7" s="80" customFormat="1" ht="12.5" x14ac:dyDescent="0.25">
      <c r="A164" s="21"/>
      <c r="B164" s="21"/>
      <c r="C164" s="87"/>
      <c r="D164" s="87"/>
      <c r="E164" s="87"/>
      <c r="F164" s="87"/>
      <c r="G164" s="87"/>
    </row>
    <row r="165" spans="1:7" s="80" customFormat="1" ht="12.5" x14ac:dyDescent="0.25">
      <c r="A165" s="21"/>
      <c r="B165" s="21"/>
      <c r="C165" s="87"/>
      <c r="D165" s="87"/>
      <c r="E165" s="87"/>
      <c r="F165" s="87"/>
      <c r="G165" s="87"/>
    </row>
    <row r="166" spans="1:7" s="80" customFormat="1" ht="12.5" x14ac:dyDescent="0.25">
      <c r="A166" s="21"/>
      <c r="B166" s="21"/>
      <c r="C166" s="87"/>
      <c r="D166" s="87"/>
      <c r="E166" s="87"/>
      <c r="F166" s="87"/>
      <c r="G166" s="87"/>
    </row>
    <row r="167" spans="1:7" s="80" customFormat="1" ht="12.5" x14ac:dyDescent="0.25">
      <c r="A167" s="21"/>
      <c r="B167" s="21"/>
      <c r="C167" s="87"/>
      <c r="D167" s="87"/>
      <c r="E167" s="87"/>
      <c r="F167" s="87"/>
      <c r="G167" s="87"/>
    </row>
    <row r="168" spans="1:7" s="80" customFormat="1" ht="12.5" x14ac:dyDescent="0.25">
      <c r="A168" s="21"/>
      <c r="B168" s="21"/>
      <c r="C168" s="87"/>
      <c r="D168" s="87"/>
      <c r="E168" s="87"/>
      <c r="F168" s="87"/>
      <c r="G168" s="87"/>
    </row>
    <row r="169" spans="1:7" s="80" customFormat="1" ht="12.5" x14ac:dyDescent="0.25">
      <c r="A169" s="21"/>
      <c r="B169" s="21"/>
      <c r="C169" s="87"/>
      <c r="D169" s="87"/>
      <c r="E169" s="87"/>
      <c r="F169" s="87"/>
      <c r="G169" s="87"/>
    </row>
    <row r="170" spans="1:7" s="80" customFormat="1" ht="12.5" x14ac:dyDescent="0.25">
      <c r="A170" s="21"/>
      <c r="B170" s="21"/>
      <c r="C170" s="87"/>
      <c r="D170" s="87"/>
      <c r="E170" s="87"/>
      <c r="F170" s="87"/>
      <c r="G170" s="87"/>
    </row>
    <row r="171" spans="1:7" s="80" customFormat="1" ht="12.5" x14ac:dyDescent="0.25">
      <c r="A171" s="21"/>
      <c r="B171" s="21"/>
      <c r="C171" s="87"/>
      <c r="D171" s="87"/>
      <c r="E171" s="87"/>
      <c r="F171" s="87"/>
      <c r="G171" s="87"/>
    </row>
    <row r="172" spans="1:7" s="80" customFormat="1" ht="12.5" x14ac:dyDescent="0.25">
      <c r="A172" s="21"/>
      <c r="B172" s="21"/>
      <c r="C172" s="87"/>
      <c r="D172" s="87"/>
      <c r="E172" s="87"/>
      <c r="F172" s="87"/>
      <c r="G172" s="87"/>
    </row>
    <row r="173" spans="1:7" s="80" customFormat="1" ht="12.5" x14ac:dyDescent="0.25">
      <c r="A173" s="21"/>
      <c r="B173" s="21"/>
      <c r="C173" s="87"/>
      <c r="D173" s="87"/>
      <c r="E173" s="87"/>
      <c r="F173" s="87"/>
      <c r="G173" s="87"/>
    </row>
    <row r="174" spans="1:7" s="80" customFormat="1" ht="12.5" x14ac:dyDescent="0.25">
      <c r="A174" s="21"/>
      <c r="B174" s="21"/>
      <c r="C174" s="87"/>
      <c r="D174" s="87"/>
      <c r="E174" s="87"/>
      <c r="F174" s="87"/>
      <c r="G174" s="87"/>
    </row>
    <row r="175" spans="1:7" s="80" customFormat="1" ht="12.5" x14ac:dyDescent="0.25">
      <c r="A175" s="21"/>
      <c r="B175" s="21"/>
      <c r="C175" s="87"/>
      <c r="D175" s="87"/>
      <c r="E175" s="87"/>
      <c r="F175" s="87"/>
      <c r="G175" s="87"/>
    </row>
    <row r="176" spans="1:7" s="80" customFormat="1" ht="12.5" x14ac:dyDescent="0.25">
      <c r="A176" s="21"/>
      <c r="B176" s="21"/>
      <c r="C176" s="87"/>
      <c r="D176" s="87"/>
      <c r="E176" s="87"/>
      <c r="F176" s="87"/>
      <c r="G176" s="87"/>
    </row>
    <row r="177" spans="1:7" s="80" customFormat="1" ht="12.5" x14ac:dyDescent="0.25">
      <c r="A177" s="21"/>
      <c r="B177" s="21"/>
      <c r="C177" s="87"/>
      <c r="D177" s="87"/>
      <c r="E177" s="87"/>
      <c r="F177" s="87"/>
      <c r="G177" s="87"/>
    </row>
    <row r="178" spans="1:7" s="80" customFormat="1" ht="12.5" x14ac:dyDescent="0.25">
      <c r="A178" s="21"/>
      <c r="B178" s="21"/>
      <c r="C178" s="87"/>
      <c r="D178" s="87"/>
      <c r="E178" s="87"/>
      <c r="F178" s="87"/>
      <c r="G178" s="87"/>
    </row>
    <row r="179" spans="1:7" s="80" customFormat="1" ht="12.5" x14ac:dyDescent="0.25">
      <c r="A179" s="21"/>
      <c r="B179" s="21"/>
      <c r="C179" s="87"/>
      <c r="D179" s="87"/>
      <c r="E179" s="87"/>
      <c r="F179" s="87"/>
      <c r="G179" s="87"/>
    </row>
    <row r="180" spans="1:7" s="80" customFormat="1" ht="12.5" x14ac:dyDescent="0.25">
      <c r="A180" s="21"/>
      <c r="B180" s="21"/>
      <c r="C180" s="87"/>
      <c r="D180" s="87"/>
      <c r="E180" s="87"/>
      <c r="F180" s="87"/>
      <c r="G180" s="87"/>
    </row>
    <row r="181" spans="1:7" s="80" customFormat="1" ht="12.5" x14ac:dyDescent="0.25">
      <c r="A181" s="21"/>
      <c r="B181" s="21"/>
      <c r="C181" s="87"/>
      <c r="D181" s="87"/>
      <c r="E181" s="87"/>
      <c r="F181" s="87"/>
      <c r="G181" s="87"/>
    </row>
    <row r="182" spans="1:7" s="80" customFormat="1" ht="12.5" x14ac:dyDescent="0.25">
      <c r="A182" s="21"/>
      <c r="B182" s="21"/>
      <c r="C182" s="87"/>
      <c r="D182" s="87"/>
      <c r="E182" s="87"/>
      <c r="F182" s="87"/>
      <c r="G182" s="87"/>
    </row>
    <row r="183" spans="1:7" s="80" customFormat="1" ht="12.5" x14ac:dyDescent="0.25">
      <c r="A183" s="21"/>
      <c r="B183" s="21"/>
      <c r="C183" s="87"/>
      <c r="D183" s="87"/>
      <c r="E183" s="87"/>
      <c r="F183" s="87"/>
      <c r="G183" s="87"/>
    </row>
    <row r="184" spans="1:7" s="80" customFormat="1" ht="12.5" x14ac:dyDescent="0.25">
      <c r="A184" s="21"/>
      <c r="B184" s="21"/>
      <c r="C184" s="87"/>
      <c r="D184" s="87"/>
      <c r="E184" s="87"/>
      <c r="F184" s="87"/>
      <c r="G184" s="87"/>
    </row>
    <row r="185" spans="1:7" s="80" customFormat="1" ht="12.5" x14ac:dyDescent="0.25">
      <c r="A185" s="21"/>
      <c r="B185" s="21"/>
      <c r="C185" s="87"/>
      <c r="D185" s="87"/>
      <c r="E185" s="87"/>
      <c r="F185" s="87"/>
      <c r="G185" s="87"/>
    </row>
    <row r="186" spans="1:7" s="80" customFormat="1" ht="12.5" x14ac:dyDescent="0.25">
      <c r="A186" s="21"/>
      <c r="B186" s="21"/>
      <c r="C186" s="87"/>
      <c r="D186" s="87"/>
      <c r="E186" s="87"/>
      <c r="F186" s="87"/>
      <c r="G186" s="87"/>
    </row>
    <row r="187" spans="1:7" s="80" customFormat="1" ht="12.5" x14ac:dyDescent="0.25">
      <c r="A187" s="21"/>
      <c r="B187" s="21"/>
      <c r="C187" s="87"/>
      <c r="D187" s="87"/>
      <c r="E187" s="87"/>
      <c r="F187" s="87"/>
      <c r="G187" s="87"/>
    </row>
    <row r="188" spans="1:7" s="80" customFormat="1" ht="12.5" x14ac:dyDescent="0.25">
      <c r="A188" s="21"/>
      <c r="B188" s="21"/>
      <c r="C188" s="87"/>
      <c r="D188" s="87"/>
      <c r="E188" s="87"/>
      <c r="F188" s="87"/>
      <c r="G188" s="87"/>
    </row>
    <row r="189" spans="1:7" s="80" customFormat="1" ht="12.5" x14ac:dyDescent="0.25">
      <c r="A189" s="21"/>
      <c r="B189" s="21"/>
      <c r="C189" s="87"/>
      <c r="D189" s="87"/>
      <c r="E189" s="87"/>
      <c r="F189" s="87"/>
      <c r="G189" s="87"/>
    </row>
    <row r="190" spans="1:7" s="80" customFormat="1" ht="12.5" x14ac:dyDescent="0.25">
      <c r="A190" s="21"/>
      <c r="B190" s="21"/>
      <c r="C190" s="87"/>
      <c r="D190" s="87"/>
      <c r="E190" s="87"/>
      <c r="F190" s="87"/>
      <c r="G190" s="87"/>
    </row>
    <row r="191" spans="1:7" s="80" customFormat="1" ht="12.5" x14ac:dyDescent="0.25">
      <c r="A191" s="21"/>
      <c r="B191" s="21"/>
      <c r="C191" s="87"/>
      <c r="D191" s="87"/>
      <c r="E191" s="87"/>
      <c r="F191" s="87"/>
      <c r="G191" s="87"/>
    </row>
    <row r="192" spans="1:7" s="80" customFormat="1" ht="12.5" x14ac:dyDescent="0.25">
      <c r="A192" s="21"/>
      <c r="B192" s="21"/>
      <c r="C192" s="87"/>
      <c r="D192" s="87"/>
      <c r="E192" s="87"/>
      <c r="F192" s="87"/>
      <c r="G192" s="87"/>
    </row>
    <row r="193" spans="1:7" s="80" customFormat="1" ht="12.5" x14ac:dyDescent="0.25">
      <c r="A193" s="21"/>
      <c r="B193" s="21"/>
      <c r="C193" s="87"/>
      <c r="D193" s="87"/>
      <c r="E193" s="87"/>
      <c r="F193" s="87"/>
      <c r="G193" s="87"/>
    </row>
    <row r="194" spans="1:7" s="80" customFormat="1" ht="12.5" x14ac:dyDescent="0.25">
      <c r="A194" s="21"/>
      <c r="B194" s="21"/>
      <c r="C194" s="87"/>
      <c r="D194" s="87"/>
      <c r="E194" s="87"/>
      <c r="F194" s="87"/>
      <c r="G194" s="87"/>
    </row>
    <row r="195" spans="1:7" s="80" customFormat="1" ht="12.5" x14ac:dyDescent="0.25">
      <c r="A195" s="21"/>
      <c r="B195" s="21"/>
      <c r="C195" s="87"/>
      <c r="D195" s="87"/>
      <c r="E195" s="87"/>
      <c r="F195" s="87"/>
      <c r="G195" s="87"/>
    </row>
    <row r="196" spans="1:7" s="80" customFormat="1" ht="12.5" x14ac:dyDescent="0.25">
      <c r="A196" s="21"/>
      <c r="B196" s="21"/>
      <c r="C196" s="87"/>
      <c r="D196" s="87"/>
      <c r="E196" s="87"/>
      <c r="F196" s="87"/>
      <c r="G196" s="87"/>
    </row>
    <row r="197" spans="1:7" s="80" customFormat="1" ht="12.5" x14ac:dyDescent="0.25">
      <c r="A197" s="21"/>
      <c r="B197" s="21"/>
      <c r="C197" s="87"/>
      <c r="D197" s="87"/>
      <c r="E197" s="87"/>
      <c r="F197" s="87"/>
      <c r="G197" s="87"/>
    </row>
    <row r="198" spans="1:7" s="80" customFormat="1" ht="12.5" x14ac:dyDescent="0.25">
      <c r="A198" s="21"/>
      <c r="B198" s="21"/>
      <c r="C198" s="87"/>
      <c r="D198" s="87"/>
      <c r="E198" s="87"/>
      <c r="F198" s="87"/>
      <c r="G198" s="87"/>
    </row>
    <row r="199" spans="1:7" s="80" customFormat="1" ht="12.5" x14ac:dyDescent="0.25">
      <c r="A199" s="21"/>
      <c r="B199" s="21"/>
      <c r="C199" s="87"/>
      <c r="D199" s="87"/>
      <c r="E199" s="87"/>
      <c r="F199" s="87"/>
      <c r="G199" s="87"/>
    </row>
    <row r="200" spans="1:7" s="80" customFormat="1" ht="12.5" x14ac:dyDescent="0.25">
      <c r="A200" s="21"/>
      <c r="B200" s="21"/>
      <c r="C200" s="87"/>
      <c r="D200" s="87"/>
      <c r="E200" s="87"/>
      <c r="F200" s="87"/>
      <c r="G200" s="87"/>
    </row>
    <row r="201" spans="1:7" s="80" customFormat="1" ht="12.5" x14ac:dyDescent="0.25">
      <c r="A201" s="21"/>
      <c r="B201" s="21"/>
      <c r="C201" s="87"/>
      <c r="D201" s="87"/>
      <c r="E201" s="87"/>
      <c r="F201" s="87"/>
      <c r="G201" s="87"/>
    </row>
    <row r="202" spans="1:7" s="80" customFormat="1" ht="12.5" x14ac:dyDescent="0.25">
      <c r="A202" s="21"/>
      <c r="B202" s="21"/>
      <c r="C202" s="87"/>
      <c r="D202" s="87"/>
      <c r="E202" s="87"/>
      <c r="F202" s="87"/>
      <c r="G202" s="87"/>
    </row>
    <row r="203" spans="1:7" s="80" customFormat="1" ht="12.5" x14ac:dyDescent="0.25">
      <c r="A203" s="21"/>
      <c r="B203" s="21"/>
      <c r="C203" s="87"/>
      <c r="D203" s="87"/>
      <c r="E203" s="87"/>
      <c r="F203" s="87"/>
      <c r="G203" s="87"/>
    </row>
    <row r="204" spans="1:7" s="80" customFormat="1" ht="12.5" x14ac:dyDescent="0.25">
      <c r="A204" s="21"/>
      <c r="B204" s="21"/>
      <c r="C204" s="87"/>
      <c r="D204" s="87"/>
      <c r="E204" s="87"/>
      <c r="F204" s="87"/>
      <c r="G204" s="87"/>
    </row>
    <row r="205" spans="1:7" s="80" customFormat="1" ht="12.5" x14ac:dyDescent="0.25">
      <c r="A205" s="21"/>
      <c r="B205" s="21"/>
      <c r="C205" s="87"/>
      <c r="D205" s="87"/>
      <c r="E205" s="87"/>
      <c r="F205" s="87"/>
      <c r="G205" s="87"/>
    </row>
    <row r="206" spans="1:7" s="80" customFormat="1" ht="12.5" x14ac:dyDescent="0.25">
      <c r="A206" s="21"/>
      <c r="B206" s="21"/>
      <c r="C206" s="87"/>
      <c r="D206" s="87"/>
      <c r="E206" s="87"/>
      <c r="F206" s="87"/>
      <c r="G206" s="87"/>
    </row>
    <row r="207" spans="1:7" s="80" customFormat="1" ht="12.5" x14ac:dyDescent="0.25">
      <c r="A207" s="21"/>
      <c r="B207" s="21"/>
      <c r="C207" s="87"/>
      <c r="D207" s="87"/>
      <c r="E207" s="87"/>
      <c r="F207" s="87"/>
      <c r="G207" s="87"/>
    </row>
    <row r="208" spans="1:7" s="80" customFormat="1" ht="12.5" x14ac:dyDescent="0.25">
      <c r="A208" s="21"/>
      <c r="B208" s="21"/>
      <c r="C208" s="87"/>
      <c r="D208" s="87"/>
      <c r="E208" s="87"/>
      <c r="F208" s="87"/>
      <c r="G208" s="87"/>
    </row>
    <row r="209" spans="1:7" s="80" customFormat="1" ht="12.5" x14ac:dyDescent="0.25">
      <c r="A209" s="21"/>
      <c r="B209" s="21"/>
      <c r="C209" s="87"/>
      <c r="D209" s="87"/>
      <c r="E209" s="87"/>
      <c r="F209" s="87"/>
      <c r="G209" s="87"/>
    </row>
    <row r="210" spans="1:7" s="80" customFormat="1" ht="12.5" x14ac:dyDescent="0.25">
      <c r="A210" s="21"/>
      <c r="B210" s="21"/>
      <c r="C210" s="87"/>
      <c r="D210" s="87"/>
      <c r="E210" s="87"/>
      <c r="F210" s="87"/>
      <c r="G210" s="87"/>
    </row>
    <row r="211" spans="1:7" s="80" customFormat="1" ht="12.5" x14ac:dyDescent="0.25">
      <c r="A211" s="21"/>
      <c r="B211" s="21"/>
      <c r="C211" s="87"/>
      <c r="D211" s="87"/>
      <c r="E211" s="87"/>
      <c r="F211" s="87"/>
      <c r="G211" s="87"/>
    </row>
    <row r="212" spans="1:7" s="80" customFormat="1" ht="12.5" x14ac:dyDescent="0.25">
      <c r="A212" s="21"/>
      <c r="B212" s="21"/>
      <c r="C212" s="87"/>
      <c r="D212" s="87"/>
      <c r="E212" s="87"/>
      <c r="F212" s="87"/>
      <c r="G212" s="87"/>
    </row>
    <row r="213" spans="1:7" s="80" customFormat="1" ht="12.5" x14ac:dyDescent="0.25">
      <c r="A213" s="21"/>
      <c r="B213" s="21"/>
      <c r="C213" s="87"/>
      <c r="D213" s="87"/>
      <c r="E213" s="87"/>
      <c r="F213" s="87"/>
      <c r="G213" s="87"/>
    </row>
    <row r="214" spans="1:7" s="80" customFormat="1" ht="12.5" x14ac:dyDescent="0.25">
      <c r="A214" s="21"/>
      <c r="B214" s="21"/>
      <c r="C214" s="87"/>
      <c r="D214" s="87"/>
      <c r="E214" s="87"/>
      <c r="F214" s="87"/>
      <c r="G214" s="87"/>
    </row>
    <row r="215" spans="1:7" s="80" customFormat="1" ht="12.5" x14ac:dyDescent="0.25">
      <c r="A215" s="21"/>
      <c r="B215" s="21"/>
      <c r="C215" s="87"/>
      <c r="D215" s="87"/>
      <c r="E215" s="87"/>
      <c r="F215" s="87"/>
      <c r="G215" s="87"/>
    </row>
    <row r="216" spans="1:7" s="80" customFormat="1" ht="12.5" x14ac:dyDescent="0.25">
      <c r="A216" s="21"/>
      <c r="B216" s="21"/>
      <c r="C216" s="87"/>
      <c r="D216" s="87"/>
      <c r="E216" s="87"/>
      <c r="F216" s="87"/>
      <c r="G216" s="87"/>
    </row>
    <row r="217" spans="1:7" s="80" customFormat="1" ht="12.5" x14ac:dyDescent="0.25">
      <c r="A217" s="21"/>
      <c r="B217" s="21"/>
      <c r="C217" s="87"/>
      <c r="D217" s="87"/>
      <c r="E217" s="87"/>
      <c r="F217" s="87"/>
      <c r="G217" s="87"/>
    </row>
    <row r="218" spans="1:7" s="80" customFormat="1" ht="12.5" x14ac:dyDescent="0.25">
      <c r="A218" s="21"/>
      <c r="B218" s="21"/>
      <c r="C218" s="87"/>
      <c r="D218" s="87"/>
      <c r="E218" s="87"/>
      <c r="F218" s="87"/>
      <c r="G218" s="87"/>
    </row>
    <row r="219" spans="1:7" s="80" customFormat="1" ht="12.5" x14ac:dyDescent="0.25">
      <c r="A219" s="21"/>
      <c r="B219" s="21"/>
      <c r="C219" s="87"/>
      <c r="D219" s="87"/>
      <c r="E219" s="87"/>
      <c r="F219" s="87"/>
      <c r="G219" s="87"/>
    </row>
    <row r="220" spans="1:7" s="80" customFormat="1" ht="12.5" x14ac:dyDescent="0.25">
      <c r="A220" s="21"/>
      <c r="B220" s="21"/>
      <c r="C220" s="87"/>
      <c r="D220" s="87"/>
      <c r="E220" s="87"/>
      <c r="F220" s="87"/>
      <c r="G220" s="87"/>
    </row>
    <row r="221" spans="1:7" s="80" customFormat="1" ht="12.5" x14ac:dyDescent="0.25">
      <c r="A221" s="21"/>
      <c r="B221" s="21"/>
      <c r="C221" s="87"/>
      <c r="D221" s="87"/>
      <c r="E221" s="87"/>
      <c r="F221" s="87"/>
      <c r="G221" s="87"/>
    </row>
    <row r="222" spans="1:7" s="80" customFormat="1" ht="12.5" x14ac:dyDescent="0.25">
      <c r="A222" s="21"/>
      <c r="B222" s="21"/>
      <c r="C222" s="87"/>
      <c r="D222" s="87"/>
      <c r="E222" s="87"/>
      <c r="F222" s="87"/>
      <c r="G222" s="87"/>
    </row>
    <row r="223" spans="1:7" s="80" customFormat="1" ht="12.5" x14ac:dyDescent="0.25">
      <c r="A223" s="21"/>
      <c r="B223" s="21"/>
      <c r="C223" s="87"/>
      <c r="D223" s="87"/>
      <c r="E223" s="87"/>
      <c r="F223" s="87"/>
      <c r="G223" s="87"/>
    </row>
    <row r="224" spans="1:7" s="80" customFormat="1" ht="12.5" x14ac:dyDescent="0.25">
      <c r="A224" s="21"/>
      <c r="B224" s="21"/>
      <c r="C224" s="87"/>
      <c r="D224" s="87"/>
      <c r="E224" s="87"/>
      <c r="F224" s="87"/>
      <c r="G224" s="87"/>
    </row>
    <row r="225" spans="1:7" s="80" customFormat="1" ht="12.5" x14ac:dyDescent="0.25">
      <c r="A225" s="21"/>
      <c r="B225" s="21"/>
      <c r="C225" s="87"/>
      <c r="D225" s="87"/>
      <c r="E225" s="87"/>
      <c r="F225" s="87"/>
      <c r="G225" s="87"/>
    </row>
    <row r="226" spans="1:7" s="80" customFormat="1" ht="12.5" x14ac:dyDescent="0.25">
      <c r="A226" s="21"/>
      <c r="B226" s="21"/>
      <c r="C226" s="87"/>
      <c r="D226" s="87"/>
      <c r="E226" s="87"/>
      <c r="F226" s="87"/>
      <c r="G226" s="87"/>
    </row>
    <row r="227" spans="1:7" s="80" customFormat="1" ht="12.5" x14ac:dyDescent="0.25">
      <c r="A227" s="21"/>
      <c r="B227" s="21"/>
      <c r="C227" s="87"/>
      <c r="D227" s="87"/>
      <c r="E227" s="87"/>
      <c r="F227" s="87"/>
      <c r="G227" s="87"/>
    </row>
    <row r="228" spans="1:7" s="80" customFormat="1" ht="12.5" x14ac:dyDescent="0.25">
      <c r="A228" s="21"/>
      <c r="B228" s="21"/>
      <c r="C228" s="87"/>
      <c r="D228" s="87"/>
      <c r="E228" s="87"/>
      <c r="F228" s="87"/>
      <c r="G228" s="87"/>
    </row>
    <row r="229" spans="1:7" s="80" customFormat="1" ht="12.5" x14ac:dyDescent="0.25">
      <c r="A229" s="21"/>
      <c r="B229" s="21"/>
      <c r="C229" s="87"/>
      <c r="D229" s="87"/>
      <c r="E229" s="87"/>
      <c r="F229" s="87"/>
      <c r="G229" s="87"/>
    </row>
    <row r="230" spans="1:7" s="80" customFormat="1" ht="12.5" x14ac:dyDescent="0.25">
      <c r="A230" s="21"/>
      <c r="B230" s="21"/>
      <c r="C230" s="87"/>
      <c r="D230" s="87"/>
      <c r="E230" s="87"/>
      <c r="F230" s="87"/>
      <c r="G230" s="87"/>
    </row>
    <row r="231" spans="1:7" s="80" customFormat="1" ht="12.5" x14ac:dyDescent="0.25">
      <c r="A231" s="21"/>
      <c r="B231" s="21"/>
      <c r="C231" s="87"/>
      <c r="D231" s="87"/>
      <c r="E231" s="87"/>
      <c r="F231" s="87"/>
      <c r="G231" s="87"/>
    </row>
    <row r="232" spans="1:7" s="80" customFormat="1" ht="12.5" x14ac:dyDescent="0.25">
      <c r="A232" s="21"/>
      <c r="B232" s="21"/>
      <c r="C232" s="87"/>
      <c r="D232" s="87"/>
      <c r="E232" s="87"/>
      <c r="F232" s="87"/>
      <c r="G232" s="87"/>
    </row>
    <row r="233" spans="1:7" s="80" customFormat="1" ht="12.5" x14ac:dyDescent="0.25">
      <c r="A233" s="21"/>
      <c r="B233" s="21"/>
      <c r="C233" s="87"/>
      <c r="D233" s="87"/>
      <c r="E233" s="87"/>
      <c r="F233" s="87"/>
      <c r="G233" s="87"/>
    </row>
    <row r="234" spans="1:7" s="80" customFormat="1" ht="12.5" x14ac:dyDescent="0.25">
      <c r="A234" s="21"/>
      <c r="B234" s="21"/>
      <c r="C234" s="87"/>
      <c r="D234" s="87"/>
      <c r="E234" s="87"/>
      <c r="F234" s="87"/>
      <c r="G234" s="87"/>
    </row>
    <row r="235" spans="1:7" s="80" customFormat="1" ht="12.5" x14ac:dyDescent="0.25">
      <c r="A235" s="21"/>
      <c r="B235" s="21"/>
      <c r="C235" s="87"/>
      <c r="D235" s="87"/>
      <c r="E235" s="87"/>
      <c r="F235" s="87"/>
      <c r="G235" s="87"/>
    </row>
    <row r="236" spans="1:7" s="80" customFormat="1" ht="12.5" x14ac:dyDescent="0.25">
      <c r="A236" s="21"/>
      <c r="B236" s="21"/>
      <c r="C236" s="87"/>
      <c r="D236" s="87"/>
      <c r="E236" s="87"/>
      <c r="F236" s="87"/>
      <c r="G236" s="87"/>
    </row>
    <row r="237" spans="1:7" s="80" customFormat="1" ht="12.5" x14ac:dyDescent="0.25">
      <c r="A237" s="21"/>
      <c r="B237" s="21"/>
      <c r="C237" s="87"/>
      <c r="D237" s="87"/>
      <c r="E237" s="87"/>
      <c r="F237" s="87"/>
      <c r="G237" s="87"/>
    </row>
    <row r="238" spans="1:7" s="80" customFormat="1" ht="12.5" x14ac:dyDescent="0.25">
      <c r="A238" s="21"/>
      <c r="B238" s="21"/>
      <c r="C238" s="87"/>
      <c r="D238" s="87"/>
      <c r="E238" s="87"/>
      <c r="F238" s="87"/>
      <c r="G238" s="87"/>
    </row>
    <row r="239" spans="1:7" s="80" customFormat="1" ht="12.5" x14ac:dyDescent="0.25">
      <c r="A239" s="21"/>
      <c r="B239" s="21"/>
      <c r="C239" s="87"/>
      <c r="D239" s="87"/>
      <c r="E239" s="87"/>
      <c r="F239" s="87"/>
      <c r="G239" s="87"/>
    </row>
    <row r="240" spans="1:7" s="80" customFormat="1" ht="12.5" x14ac:dyDescent="0.25">
      <c r="A240" s="21"/>
      <c r="B240" s="21"/>
      <c r="C240" s="87"/>
      <c r="D240" s="87"/>
      <c r="E240" s="87"/>
      <c r="F240" s="87"/>
      <c r="G240" s="87"/>
    </row>
    <row r="241" spans="1:7" s="80" customFormat="1" ht="12.5" x14ac:dyDescent="0.25">
      <c r="A241" s="21"/>
      <c r="B241" s="21"/>
      <c r="C241" s="87"/>
      <c r="D241" s="87"/>
      <c r="E241" s="87"/>
      <c r="F241" s="87"/>
      <c r="G241" s="87"/>
    </row>
    <row r="242" spans="1:7" s="80" customFormat="1" ht="12.5" x14ac:dyDescent="0.25">
      <c r="A242" s="21"/>
      <c r="B242" s="21"/>
      <c r="C242" s="87"/>
      <c r="D242" s="87"/>
      <c r="E242" s="87"/>
      <c r="F242" s="87"/>
      <c r="G242" s="87"/>
    </row>
    <row r="243" spans="1:7" s="80" customFormat="1" ht="12.5" x14ac:dyDescent="0.25">
      <c r="A243" s="21"/>
      <c r="B243" s="21"/>
      <c r="C243" s="87"/>
      <c r="D243" s="87"/>
      <c r="E243" s="87"/>
      <c r="F243" s="87"/>
      <c r="G243" s="87"/>
    </row>
    <row r="244" spans="1:7" s="80" customFormat="1" ht="12.5" x14ac:dyDescent="0.25">
      <c r="A244" s="21"/>
      <c r="B244" s="21"/>
      <c r="C244" s="87"/>
      <c r="D244" s="87"/>
      <c r="E244" s="87"/>
      <c r="F244" s="87"/>
      <c r="G244" s="87"/>
    </row>
    <row r="245" spans="1:7" s="80" customFormat="1" ht="12.5" x14ac:dyDescent="0.25">
      <c r="A245" s="21"/>
      <c r="B245" s="21"/>
      <c r="C245" s="87"/>
      <c r="D245" s="87"/>
      <c r="E245" s="87"/>
      <c r="F245" s="87"/>
      <c r="G245" s="87"/>
    </row>
    <row r="246" spans="1:7" s="80" customFormat="1" ht="12.5" x14ac:dyDescent="0.25">
      <c r="A246" s="21"/>
      <c r="B246" s="21"/>
      <c r="C246" s="87"/>
      <c r="D246" s="87"/>
      <c r="E246" s="87"/>
      <c r="F246" s="87"/>
      <c r="G246" s="87"/>
    </row>
    <row r="247" spans="1:7" s="80" customFormat="1" ht="12.5" x14ac:dyDescent="0.25">
      <c r="A247" s="21"/>
      <c r="B247" s="21"/>
      <c r="C247" s="87"/>
      <c r="D247" s="87"/>
      <c r="E247" s="87"/>
      <c r="F247" s="87"/>
      <c r="G247" s="87"/>
    </row>
    <row r="248" spans="1:7" s="80" customFormat="1" ht="12.5" x14ac:dyDescent="0.25">
      <c r="A248" s="21"/>
      <c r="B248" s="21"/>
      <c r="C248" s="87"/>
      <c r="D248" s="87"/>
      <c r="E248" s="87"/>
      <c r="F248" s="87"/>
      <c r="G248" s="87"/>
    </row>
    <row r="249" spans="1:7" s="80" customFormat="1" ht="12.5" x14ac:dyDescent="0.25">
      <c r="A249" s="21"/>
      <c r="B249" s="21"/>
      <c r="C249" s="87"/>
      <c r="D249" s="87"/>
      <c r="E249" s="87"/>
      <c r="F249" s="87"/>
      <c r="G249" s="87"/>
    </row>
    <row r="250" spans="1:7" s="80" customFormat="1" ht="12.5" x14ac:dyDescent="0.25">
      <c r="A250" s="21"/>
      <c r="B250" s="21"/>
      <c r="C250" s="87"/>
      <c r="D250" s="87"/>
      <c r="E250" s="87"/>
      <c r="F250" s="87"/>
      <c r="G250" s="87"/>
    </row>
    <row r="251" spans="1:7" s="80" customFormat="1" ht="12.5" x14ac:dyDescent="0.25">
      <c r="A251" s="21"/>
      <c r="B251" s="21"/>
      <c r="C251" s="87"/>
      <c r="D251" s="87"/>
      <c r="E251" s="87"/>
      <c r="F251" s="87"/>
      <c r="G251" s="87"/>
    </row>
    <row r="252" spans="1:7" s="80" customFormat="1" ht="12.5" x14ac:dyDescent="0.25">
      <c r="A252" s="21"/>
      <c r="B252" s="21"/>
      <c r="C252" s="87"/>
      <c r="D252" s="87"/>
      <c r="E252" s="87"/>
      <c r="F252" s="87"/>
      <c r="G252" s="87"/>
    </row>
    <row r="253" spans="1:7" s="80" customFormat="1" ht="12.5" x14ac:dyDescent="0.25">
      <c r="A253" s="21"/>
      <c r="B253" s="21"/>
      <c r="C253" s="87"/>
      <c r="D253" s="87"/>
      <c r="E253" s="87"/>
      <c r="F253" s="87"/>
      <c r="G253" s="87"/>
    </row>
    <row r="254" spans="1:7" s="80" customFormat="1" ht="12.5" x14ac:dyDescent="0.25">
      <c r="A254" s="21"/>
      <c r="B254" s="21"/>
      <c r="C254" s="87"/>
      <c r="D254" s="87"/>
      <c r="E254" s="87"/>
      <c r="F254" s="87"/>
      <c r="G254" s="87"/>
    </row>
    <row r="255" spans="1:7" s="80" customFormat="1" ht="12.5" x14ac:dyDescent="0.25">
      <c r="A255" s="21"/>
      <c r="B255" s="21"/>
      <c r="C255" s="87"/>
      <c r="D255" s="87"/>
      <c r="E255" s="87"/>
      <c r="F255" s="87"/>
      <c r="G255" s="87"/>
    </row>
    <row r="256" spans="1:7" s="80" customFormat="1" ht="12.5" x14ac:dyDescent="0.25">
      <c r="A256" s="21"/>
      <c r="B256" s="21"/>
      <c r="C256" s="87"/>
      <c r="D256" s="87"/>
      <c r="E256" s="87"/>
      <c r="F256" s="87"/>
      <c r="G256" s="87"/>
    </row>
    <row r="257" spans="1:7" s="80" customFormat="1" ht="12.5" x14ac:dyDescent="0.25">
      <c r="A257" s="21"/>
      <c r="B257" s="21"/>
      <c r="C257" s="87"/>
      <c r="D257" s="87"/>
      <c r="E257" s="87"/>
      <c r="F257" s="87"/>
      <c r="G257" s="87"/>
    </row>
    <row r="258" spans="1:7" s="80" customFormat="1" ht="12.5" x14ac:dyDescent="0.25">
      <c r="A258" s="21"/>
      <c r="B258" s="21"/>
      <c r="C258" s="87"/>
      <c r="D258" s="87"/>
      <c r="E258" s="87"/>
      <c r="F258" s="87"/>
      <c r="G258" s="87"/>
    </row>
    <row r="259" spans="1:7" s="80" customFormat="1" ht="12.5" x14ac:dyDescent="0.25">
      <c r="A259" s="21"/>
      <c r="B259" s="21"/>
      <c r="C259" s="87"/>
      <c r="D259" s="87"/>
      <c r="E259" s="87"/>
      <c r="F259" s="87"/>
      <c r="G259" s="87"/>
    </row>
    <row r="260" spans="1:7" s="80" customFormat="1" ht="12.5" x14ac:dyDescent="0.25">
      <c r="A260" s="21"/>
      <c r="B260" s="21"/>
      <c r="C260" s="87"/>
      <c r="D260" s="87"/>
      <c r="E260" s="87"/>
      <c r="F260" s="87"/>
      <c r="G260" s="87"/>
    </row>
    <row r="261" spans="1:7" s="80" customFormat="1" ht="12.5" x14ac:dyDescent="0.25">
      <c r="A261" s="21"/>
      <c r="B261" s="21"/>
      <c r="C261" s="87"/>
      <c r="D261" s="87"/>
      <c r="E261" s="87"/>
      <c r="F261" s="87"/>
      <c r="G261" s="87"/>
    </row>
    <row r="262" spans="1:7" s="80" customFormat="1" ht="12.5" x14ac:dyDescent="0.25">
      <c r="A262" s="21"/>
      <c r="B262" s="21"/>
      <c r="C262" s="87"/>
      <c r="D262" s="87"/>
      <c r="E262" s="87"/>
      <c r="F262" s="87"/>
      <c r="G262" s="87"/>
    </row>
    <row r="263" spans="1:7" s="80" customFormat="1" ht="12.5" x14ac:dyDescent="0.25">
      <c r="A263" s="21"/>
      <c r="B263" s="21"/>
      <c r="C263" s="87"/>
      <c r="D263" s="87"/>
      <c r="E263" s="87"/>
      <c r="F263" s="87"/>
      <c r="G263" s="87"/>
    </row>
    <row r="264" spans="1:7" s="80" customFormat="1" ht="12.5" x14ac:dyDescent="0.25">
      <c r="A264" s="21"/>
      <c r="B264" s="21"/>
      <c r="C264" s="87"/>
      <c r="D264" s="87"/>
      <c r="E264" s="87"/>
      <c r="F264" s="87"/>
      <c r="G264" s="87"/>
    </row>
    <row r="265" spans="1:7" s="80" customFormat="1" ht="12.5" x14ac:dyDescent="0.25">
      <c r="A265" s="21"/>
      <c r="B265" s="21"/>
      <c r="C265" s="87"/>
      <c r="D265" s="87"/>
      <c r="E265" s="87"/>
      <c r="F265" s="87"/>
      <c r="G265" s="87"/>
    </row>
    <row r="266" spans="1:7" s="80" customFormat="1" ht="12.5" x14ac:dyDescent="0.25">
      <c r="A266" s="21"/>
      <c r="B266" s="21"/>
      <c r="C266" s="87"/>
      <c r="D266" s="87"/>
      <c r="E266" s="87"/>
      <c r="F266" s="87"/>
      <c r="G266" s="87"/>
    </row>
    <row r="267" spans="1:7" s="80" customFormat="1" ht="12.5" x14ac:dyDescent="0.25">
      <c r="A267" s="21"/>
      <c r="B267" s="21"/>
      <c r="C267" s="87"/>
      <c r="D267" s="87"/>
      <c r="E267" s="87"/>
      <c r="F267" s="87"/>
      <c r="G267" s="87"/>
    </row>
    <row r="268" spans="1:7" s="80" customFormat="1" ht="12.5" x14ac:dyDescent="0.25">
      <c r="A268" s="21"/>
      <c r="B268" s="21"/>
      <c r="C268" s="87"/>
      <c r="D268" s="87"/>
      <c r="E268" s="87"/>
      <c r="F268" s="87"/>
      <c r="G268" s="87"/>
    </row>
    <row r="269" spans="1:7" s="80" customFormat="1" ht="12.5" x14ac:dyDescent="0.25">
      <c r="A269" s="21"/>
      <c r="B269" s="21"/>
      <c r="C269" s="87"/>
      <c r="D269" s="87"/>
      <c r="E269" s="87"/>
      <c r="F269" s="87"/>
      <c r="G269" s="87"/>
    </row>
    <row r="270" spans="1:7" s="80" customFormat="1" ht="12.5" x14ac:dyDescent="0.25">
      <c r="A270" s="21"/>
      <c r="B270" s="21"/>
      <c r="C270" s="87"/>
      <c r="D270" s="87"/>
      <c r="E270" s="87"/>
      <c r="F270" s="87"/>
      <c r="G270" s="87"/>
    </row>
    <row r="271" spans="1:7" s="80" customFormat="1" ht="12.5" x14ac:dyDescent="0.25">
      <c r="A271" s="21"/>
      <c r="B271" s="21"/>
      <c r="C271" s="87"/>
      <c r="D271" s="87"/>
      <c r="E271" s="87"/>
      <c r="F271" s="87"/>
      <c r="G271" s="87"/>
    </row>
    <row r="272" spans="1:7" s="80" customFormat="1" ht="12.5" x14ac:dyDescent="0.25">
      <c r="A272" s="21"/>
      <c r="B272" s="21"/>
      <c r="C272" s="87"/>
      <c r="D272" s="87"/>
      <c r="E272" s="87"/>
      <c r="F272" s="87"/>
      <c r="G272" s="87"/>
    </row>
    <row r="273" spans="1:7" s="80" customFormat="1" ht="12.5" x14ac:dyDescent="0.25">
      <c r="A273" s="21"/>
      <c r="B273" s="21"/>
      <c r="C273" s="87"/>
      <c r="D273" s="87"/>
      <c r="E273" s="87"/>
      <c r="F273" s="87"/>
      <c r="G273" s="87"/>
    </row>
    <row r="274" spans="1:7" s="80" customFormat="1" ht="12.5" x14ac:dyDescent="0.25">
      <c r="A274" s="21"/>
      <c r="B274" s="21"/>
      <c r="C274" s="87"/>
      <c r="D274" s="87"/>
      <c r="E274" s="87"/>
      <c r="F274" s="87"/>
      <c r="G274" s="87"/>
    </row>
    <row r="275" spans="1:7" s="80" customFormat="1" ht="12.5" x14ac:dyDescent="0.25">
      <c r="A275" s="21"/>
      <c r="B275" s="21"/>
      <c r="C275" s="87"/>
      <c r="D275" s="87"/>
      <c r="E275" s="87"/>
      <c r="F275" s="87"/>
      <c r="G275" s="87"/>
    </row>
    <row r="276" spans="1:7" s="80" customFormat="1" ht="12.5" x14ac:dyDescent="0.25">
      <c r="A276" s="21"/>
      <c r="B276" s="21"/>
      <c r="C276" s="87"/>
      <c r="D276" s="87"/>
      <c r="E276" s="87"/>
      <c r="F276" s="87"/>
      <c r="G276" s="87"/>
    </row>
    <row r="277" spans="1:7" s="80" customFormat="1" ht="12.5" x14ac:dyDescent="0.25">
      <c r="A277" s="21"/>
      <c r="B277" s="21"/>
      <c r="C277" s="87"/>
      <c r="D277" s="87"/>
      <c r="E277" s="87"/>
      <c r="F277" s="87"/>
      <c r="G277" s="87"/>
    </row>
    <row r="278" spans="1:7" s="80" customFormat="1" ht="12.5" x14ac:dyDescent="0.25">
      <c r="A278" s="21"/>
      <c r="B278" s="21"/>
      <c r="C278" s="87"/>
      <c r="D278" s="87"/>
      <c r="E278" s="87"/>
      <c r="F278" s="87"/>
      <c r="G278" s="87"/>
    </row>
    <row r="279" spans="1:7" s="80" customFormat="1" ht="12.5" x14ac:dyDescent="0.25">
      <c r="A279" s="21"/>
      <c r="B279" s="21"/>
      <c r="C279" s="87"/>
      <c r="D279" s="87"/>
      <c r="E279" s="87"/>
      <c r="F279" s="87"/>
      <c r="G279" s="87"/>
    </row>
    <row r="280" spans="1:7" s="80" customFormat="1" ht="12.5" x14ac:dyDescent="0.25">
      <c r="A280" s="21"/>
      <c r="B280" s="21"/>
      <c r="C280" s="87"/>
      <c r="D280" s="87"/>
      <c r="E280" s="87"/>
      <c r="F280" s="87"/>
      <c r="G280" s="87"/>
    </row>
    <row r="281" spans="1:7" s="80" customFormat="1" ht="12.5" x14ac:dyDescent="0.25">
      <c r="A281" s="21"/>
      <c r="B281" s="21"/>
      <c r="C281" s="87"/>
      <c r="D281" s="87"/>
      <c r="E281" s="87"/>
      <c r="F281" s="87"/>
      <c r="G281" s="87"/>
    </row>
    <row r="282" spans="1:7" s="80" customFormat="1" ht="12.5" x14ac:dyDescent="0.25">
      <c r="A282" s="21"/>
      <c r="B282" s="21"/>
      <c r="C282" s="87"/>
      <c r="D282" s="87"/>
      <c r="E282" s="87"/>
      <c r="F282" s="87"/>
      <c r="G282" s="87"/>
    </row>
    <row r="283" spans="1:7" s="80" customFormat="1" ht="12.5" x14ac:dyDescent="0.25">
      <c r="A283" s="21"/>
      <c r="B283" s="21"/>
      <c r="C283" s="87"/>
      <c r="D283" s="87"/>
      <c r="E283" s="87"/>
      <c r="F283" s="87"/>
      <c r="G283" s="87"/>
    </row>
    <row r="284" spans="1:7" s="80" customFormat="1" ht="12.5" x14ac:dyDescent="0.25">
      <c r="A284" s="21"/>
      <c r="B284" s="21"/>
      <c r="C284" s="87"/>
      <c r="D284" s="87"/>
      <c r="E284" s="87"/>
      <c r="F284" s="87"/>
      <c r="G284" s="87"/>
    </row>
    <row r="285" spans="1:7" s="80" customFormat="1" ht="12.5" x14ac:dyDescent="0.25">
      <c r="A285" s="21"/>
      <c r="B285" s="21"/>
      <c r="C285" s="87"/>
      <c r="D285" s="87"/>
      <c r="E285" s="87"/>
      <c r="F285" s="87"/>
      <c r="G285" s="87"/>
    </row>
    <row r="286" spans="1:7" s="80" customFormat="1" ht="12.5" x14ac:dyDescent="0.25">
      <c r="A286" s="21"/>
      <c r="B286" s="21"/>
      <c r="C286" s="87"/>
      <c r="D286" s="87"/>
      <c r="E286" s="87"/>
      <c r="F286" s="87"/>
      <c r="G286" s="87"/>
    </row>
    <row r="287" spans="1:7" s="80" customFormat="1" ht="12.5" x14ac:dyDescent="0.25">
      <c r="A287" s="21"/>
      <c r="B287" s="21"/>
      <c r="C287" s="87"/>
      <c r="D287" s="87"/>
      <c r="E287" s="87"/>
      <c r="F287" s="87"/>
      <c r="G287" s="87"/>
    </row>
    <row r="288" spans="1:7" s="80" customFormat="1" ht="12.5" x14ac:dyDescent="0.25">
      <c r="A288" s="21"/>
      <c r="B288" s="21"/>
      <c r="C288" s="87"/>
      <c r="D288" s="87"/>
      <c r="E288" s="87"/>
      <c r="F288" s="87"/>
      <c r="G288" s="87"/>
    </row>
    <row r="289" spans="1:7" s="80" customFormat="1" ht="12.5" x14ac:dyDescent="0.25">
      <c r="A289" s="21"/>
      <c r="B289" s="21"/>
      <c r="C289" s="87"/>
      <c r="D289" s="87"/>
      <c r="E289" s="87"/>
      <c r="F289" s="87"/>
      <c r="G289" s="87"/>
    </row>
    <row r="290" spans="1:7" s="80" customFormat="1" ht="12.5" x14ac:dyDescent="0.25">
      <c r="A290" s="21"/>
      <c r="B290" s="21"/>
      <c r="C290" s="87"/>
      <c r="D290" s="87"/>
      <c r="E290" s="87"/>
      <c r="F290" s="87"/>
      <c r="G290" s="87"/>
    </row>
    <row r="291" spans="1:7" s="80" customFormat="1" ht="12.5" x14ac:dyDescent="0.25">
      <c r="A291" s="21"/>
      <c r="B291" s="21"/>
      <c r="C291" s="87"/>
      <c r="D291" s="87"/>
      <c r="E291" s="87"/>
      <c r="F291" s="87"/>
      <c r="G291" s="87"/>
    </row>
    <row r="292" spans="1:7" s="80" customFormat="1" ht="12.5" x14ac:dyDescent="0.25">
      <c r="A292" s="21"/>
      <c r="B292" s="21"/>
      <c r="C292" s="87"/>
      <c r="D292" s="87"/>
      <c r="E292" s="87"/>
      <c r="F292" s="87"/>
      <c r="G292" s="87"/>
    </row>
    <row r="293" spans="1:7" s="80" customFormat="1" ht="12.5" x14ac:dyDescent="0.25">
      <c r="A293" s="21"/>
      <c r="B293" s="21"/>
      <c r="C293" s="87"/>
      <c r="D293" s="87"/>
      <c r="E293" s="87"/>
      <c r="F293" s="87"/>
      <c r="G293" s="87"/>
    </row>
    <row r="294" spans="1:7" s="80" customFormat="1" ht="12.5" x14ac:dyDescent="0.25">
      <c r="A294" s="21"/>
      <c r="B294" s="21"/>
      <c r="C294" s="87"/>
      <c r="D294" s="87"/>
      <c r="E294" s="87"/>
      <c r="F294" s="87"/>
      <c r="G294" s="87"/>
    </row>
    <row r="295" spans="1:7" s="80" customFormat="1" ht="12.5" x14ac:dyDescent="0.25">
      <c r="A295" s="21"/>
      <c r="B295" s="21"/>
      <c r="C295" s="87"/>
      <c r="D295" s="87"/>
      <c r="E295" s="87"/>
      <c r="F295" s="87"/>
      <c r="G295" s="87"/>
    </row>
    <row r="296" spans="1:7" s="80" customFormat="1" ht="12.5" x14ac:dyDescent="0.25">
      <c r="A296" s="21"/>
      <c r="B296" s="21"/>
      <c r="C296" s="87"/>
      <c r="D296" s="87"/>
      <c r="E296" s="87"/>
      <c r="F296" s="87"/>
      <c r="G296" s="87"/>
    </row>
    <row r="297" spans="1:7" s="80" customFormat="1" ht="12.5" x14ac:dyDescent="0.25">
      <c r="A297" s="21"/>
      <c r="B297" s="21"/>
      <c r="C297" s="87"/>
      <c r="D297" s="87"/>
      <c r="E297" s="87"/>
      <c r="F297" s="87"/>
      <c r="G297" s="87"/>
    </row>
    <row r="298" spans="1:7" s="80" customFormat="1" ht="12.5" x14ac:dyDescent="0.25">
      <c r="A298" s="21"/>
      <c r="B298" s="21"/>
      <c r="C298" s="87"/>
      <c r="D298" s="87"/>
      <c r="E298" s="87"/>
      <c r="F298" s="87"/>
      <c r="G298" s="87"/>
    </row>
    <row r="299" spans="1:7" s="80" customFormat="1" ht="12.5" x14ac:dyDescent="0.25">
      <c r="A299" s="21"/>
      <c r="B299" s="21"/>
      <c r="C299" s="87"/>
      <c r="D299" s="87"/>
      <c r="E299" s="87"/>
      <c r="F299" s="87"/>
      <c r="G299" s="87"/>
    </row>
    <row r="300" spans="1:7" s="80" customFormat="1" ht="12.5" x14ac:dyDescent="0.25">
      <c r="A300" s="21"/>
      <c r="B300" s="21"/>
      <c r="C300" s="87"/>
      <c r="D300" s="87"/>
      <c r="E300" s="87"/>
      <c r="F300" s="87"/>
      <c r="G300" s="87"/>
    </row>
    <row r="301" spans="1:7" s="80" customFormat="1" ht="12.5" x14ac:dyDescent="0.25">
      <c r="A301" s="21"/>
      <c r="B301" s="21"/>
      <c r="C301" s="87"/>
      <c r="D301" s="87"/>
      <c r="E301" s="87"/>
      <c r="F301" s="87"/>
      <c r="G301" s="87"/>
    </row>
    <row r="302" spans="1:7" s="80" customFormat="1" ht="12.5" x14ac:dyDescent="0.25">
      <c r="A302" s="21"/>
      <c r="B302" s="21"/>
      <c r="C302" s="87"/>
      <c r="D302" s="87"/>
      <c r="E302" s="87"/>
      <c r="F302" s="87"/>
      <c r="G302" s="87"/>
    </row>
    <row r="303" spans="1:7" s="80" customFormat="1" ht="12.5" x14ac:dyDescent="0.25">
      <c r="A303" s="21"/>
      <c r="B303" s="21"/>
      <c r="C303" s="87"/>
      <c r="D303" s="87"/>
      <c r="E303" s="87"/>
      <c r="F303" s="87"/>
      <c r="G303" s="87"/>
    </row>
    <row r="304" spans="1:7" s="80" customFormat="1" ht="12.5" x14ac:dyDescent="0.25">
      <c r="A304" s="21"/>
      <c r="B304" s="21"/>
      <c r="C304" s="87"/>
      <c r="D304" s="87"/>
      <c r="E304" s="87"/>
      <c r="F304" s="87"/>
      <c r="G304" s="87"/>
    </row>
    <row r="305" spans="1:7" s="80" customFormat="1" ht="12.5" x14ac:dyDescent="0.25">
      <c r="A305" s="21"/>
      <c r="B305" s="21"/>
      <c r="C305" s="87"/>
      <c r="D305" s="87"/>
      <c r="E305" s="87"/>
      <c r="F305" s="87"/>
      <c r="G305" s="87"/>
    </row>
    <row r="306" spans="1:7" s="80" customFormat="1" ht="12.5" x14ac:dyDescent="0.25">
      <c r="A306" s="21"/>
      <c r="B306" s="21"/>
      <c r="C306" s="87"/>
      <c r="D306" s="87"/>
      <c r="E306" s="87"/>
      <c r="F306" s="87"/>
      <c r="G306" s="87"/>
    </row>
    <row r="307" spans="1:7" s="80" customFormat="1" ht="12.5" x14ac:dyDescent="0.25">
      <c r="A307" s="21"/>
      <c r="B307" s="21"/>
      <c r="C307" s="87"/>
      <c r="D307" s="87"/>
      <c r="E307" s="87"/>
      <c r="F307" s="87"/>
      <c r="G307" s="87"/>
    </row>
    <row r="308" spans="1:7" s="80" customFormat="1" ht="12.5" x14ac:dyDescent="0.25">
      <c r="A308" s="21"/>
      <c r="B308" s="21"/>
      <c r="C308" s="87"/>
      <c r="D308" s="87"/>
      <c r="E308" s="87"/>
      <c r="F308" s="87"/>
      <c r="G308" s="87"/>
    </row>
    <row r="309" spans="1:7" s="80" customFormat="1" ht="12.5" x14ac:dyDescent="0.25">
      <c r="A309" s="21"/>
      <c r="B309" s="21"/>
      <c r="C309" s="87"/>
      <c r="D309" s="87"/>
      <c r="E309" s="87"/>
      <c r="F309" s="87"/>
      <c r="G309" s="87"/>
    </row>
    <row r="310" spans="1:7" s="80" customFormat="1" ht="12.5" x14ac:dyDescent="0.25">
      <c r="A310" s="21"/>
      <c r="B310" s="21"/>
      <c r="C310" s="87"/>
      <c r="D310" s="87"/>
      <c r="E310" s="87"/>
      <c r="F310" s="87"/>
      <c r="G310" s="87"/>
    </row>
    <row r="311" spans="1:7" s="80" customFormat="1" ht="12.5" x14ac:dyDescent="0.25">
      <c r="A311" s="21"/>
      <c r="B311" s="21"/>
      <c r="C311" s="87"/>
      <c r="D311" s="87"/>
      <c r="E311" s="87"/>
      <c r="F311" s="87"/>
      <c r="G311" s="87"/>
    </row>
    <row r="312" spans="1:7" s="80" customFormat="1" ht="12.5" x14ac:dyDescent="0.25">
      <c r="A312" s="21"/>
      <c r="B312" s="21"/>
      <c r="C312" s="87"/>
      <c r="D312" s="87"/>
      <c r="E312" s="87"/>
      <c r="F312" s="87"/>
      <c r="G312" s="87"/>
    </row>
    <row r="313" spans="1:7" s="80" customFormat="1" ht="12.5" x14ac:dyDescent="0.25">
      <c r="A313" s="21"/>
      <c r="B313" s="21"/>
      <c r="C313" s="87"/>
      <c r="D313" s="87"/>
      <c r="E313" s="87"/>
      <c r="F313" s="87"/>
      <c r="G313" s="87"/>
    </row>
    <row r="314" spans="1:7" s="80" customFormat="1" ht="12.5" x14ac:dyDescent="0.25">
      <c r="A314" s="21"/>
      <c r="B314" s="21"/>
      <c r="C314" s="87"/>
      <c r="D314" s="87"/>
      <c r="E314" s="87"/>
      <c r="F314" s="87"/>
      <c r="G314" s="87"/>
    </row>
    <row r="315" spans="1:7" s="80" customFormat="1" ht="12.5" x14ac:dyDescent="0.25">
      <c r="A315" s="21"/>
      <c r="B315" s="21"/>
      <c r="C315" s="87"/>
      <c r="D315" s="87"/>
      <c r="E315" s="87"/>
      <c r="F315" s="87"/>
      <c r="G315" s="87"/>
    </row>
    <row r="316" spans="1:7" s="80" customFormat="1" ht="12.5" x14ac:dyDescent="0.25">
      <c r="A316" s="21"/>
      <c r="B316" s="21"/>
      <c r="C316" s="87"/>
      <c r="D316" s="87"/>
      <c r="E316" s="87"/>
      <c r="F316" s="87"/>
      <c r="G316" s="87"/>
    </row>
    <row r="317" spans="1:7" s="80" customFormat="1" ht="12.5" x14ac:dyDescent="0.25">
      <c r="A317" s="21"/>
      <c r="B317" s="21"/>
      <c r="C317" s="87"/>
      <c r="D317" s="87"/>
      <c r="E317" s="87"/>
      <c r="F317" s="87"/>
      <c r="G317" s="87"/>
    </row>
    <row r="318" spans="1:7" s="80" customFormat="1" ht="12.5" x14ac:dyDescent="0.25">
      <c r="A318" s="21"/>
      <c r="B318" s="21"/>
      <c r="C318" s="87"/>
      <c r="D318" s="87"/>
      <c r="E318" s="87"/>
      <c r="F318" s="87"/>
      <c r="G318" s="87"/>
    </row>
    <row r="319" spans="1:7" s="80" customFormat="1" ht="12.5" x14ac:dyDescent="0.25">
      <c r="A319" s="21"/>
      <c r="B319" s="21"/>
      <c r="C319" s="87"/>
      <c r="D319" s="87"/>
      <c r="E319" s="87"/>
      <c r="F319" s="87"/>
      <c r="G319" s="87"/>
    </row>
    <row r="320" spans="1:7" s="80" customFormat="1" ht="12.5" x14ac:dyDescent="0.25">
      <c r="A320" s="21"/>
      <c r="B320" s="21"/>
      <c r="C320" s="87"/>
      <c r="D320" s="87"/>
      <c r="E320" s="87"/>
      <c r="F320" s="87"/>
      <c r="G320" s="87"/>
    </row>
    <row r="321" spans="1:7" s="80" customFormat="1" ht="12.5" x14ac:dyDescent="0.25">
      <c r="A321" s="21"/>
      <c r="B321" s="21"/>
      <c r="C321" s="87"/>
      <c r="D321" s="87"/>
      <c r="E321" s="87"/>
      <c r="F321" s="87"/>
      <c r="G321" s="87"/>
    </row>
    <row r="322" spans="1:7" s="80" customFormat="1" ht="12.5" x14ac:dyDescent="0.25">
      <c r="A322" s="21"/>
      <c r="B322" s="21"/>
      <c r="C322" s="87"/>
      <c r="D322" s="87"/>
      <c r="E322" s="87"/>
      <c r="F322" s="87"/>
      <c r="G322" s="87"/>
    </row>
    <row r="323" spans="1:7" s="80" customFormat="1" ht="12.5" x14ac:dyDescent="0.25">
      <c r="A323" s="21"/>
      <c r="B323" s="21"/>
      <c r="C323" s="87"/>
      <c r="D323" s="87"/>
      <c r="E323" s="87"/>
      <c r="F323" s="87"/>
      <c r="G323" s="87"/>
    </row>
    <row r="324" spans="1:7" s="80" customFormat="1" ht="12.5" x14ac:dyDescent="0.25">
      <c r="A324" s="21"/>
      <c r="B324" s="21"/>
      <c r="C324" s="87"/>
      <c r="D324" s="87"/>
      <c r="E324" s="87"/>
      <c r="F324" s="87"/>
      <c r="G324" s="87"/>
    </row>
    <row r="325" spans="1:7" s="80" customFormat="1" ht="12.5" x14ac:dyDescent="0.25">
      <c r="A325" s="21"/>
      <c r="B325" s="21"/>
      <c r="C325" s="87"/>
      <c r="D325" s="87"/>
      <c r="E325" s="87"/>
      <c r="F325" s="87"/>
      <c r="G325" s="87"/>
    </row>
    <row r="326" spans="1:7" s="80" customFormat="1" ht="12.5" x14ac:dyDescent="0.25">
      <c r="A326" s="21"/>
      <c r="B326" s="21"/>
      <c r="C326" s="87"/>
      <c r="D326" s="87"/>
      <c r="E326" s="87"/>
      <c r="F326" s="87"/>
      <c r="G326" s="87"/>
    </row>
    <row r="327" spans="1:7" s="80" customFormat="1" ht="12.5" x14ac:dyDescent="0.25">
      <c r="A327" s="21"/>
      <c r="B327" s="21"/>
      <c r="C327" s="87"/>
      <c r="D327" s="87"/>
      <c r="E327" s="87"/>
      <c r="F327" s="87"/>
      <c r="G327" s="87"/>
    </row>
    <row r="328" spans="1:7" s="80" customFormat="1" ht="12.5" x14ac:dyDescent="0.25">
      <c r="A328" s="21"/>
      <c r="B328" s="21"/>
      <c r="C328" s="87"/>
      <c r="D328" s="87"/>
      <c r="E328" s="87"/>
      <c r="F328" s="87"/>
      <c r="G328" s="87"/>
    </row>
    <row r="329" spans="1:7" s="80" customFormat="1" ht="12.5" x14ac:dyDescent="0.25">
      <c r="A329" s="21"/>
      <c r="B329" s="21"/>
      <c r="C329" s="87"/>
      <c r="D329" s="87"/>
      <c r="E329" s="87"/>
      <c r="F329" s="87"/>
      <c r="G329" s="87"/>
    </row>
    <row r="330" spans="1:7" s="80" customFormat="1" ht="12.5" x14ac:dyDescent="0.25">
      <c r="A330" s="21"/>
      <c r="B330" s="21"/>
      <c r="C330" s="87"/>
      <c r="D330" s="87"/>
      <c r="E330" s="87"/>
      <c r="F330" s="87"/>
      <c r="G330" s="87"/>
    </row>
    <row r="331" spans="1:7" s="80" customFormat="1" ht="12.5" x14ac:dyDescent="0.25">
      <c r="A331" s="21"/>
      <c r="B331" s="21"/>
      <c r="C331" s="87"/>
      <c r="D331" s="87"/>
      <c r="E331" s="87"/>
      <c r="F331" s="87"/>
      <c r="G331" s="87"/>
    </row>
    <row r="332" spans="1:7" s="80" customFormat="1" ht="12.5" x14ac:dyDescent="0.25">
      <c r="A332" s="21"/>
      <c r="B332" s="21"/>
      <c r="C332" s="87"/>
      <c r="D332" s="87"/>
      <c r="E332" s="87"/>
      <c r="F332" s="87"/>
      <c r="G332" s="87"/>
    </row>
    <row r="333" spans="1:7" s="80" customFormat="1" ht="12.5" x14ac:dyDescent="0.25">
      <c r="A333" s="21"/>
      <c r="B333" s="21"/>
      <c r="C333" s="87"/>
      <c r="D333" s="87"/>
      <c r="E333" s="87"/>
      <c r="F333" s="87"/>
      <c r="G333" s="87"/>
    </row>
    <row r="334" spans="1:7" s="80" customFormat="1" ht="12.5" x14ac:dyDescent="0.25">
      <c r="A334" s="21"/>
      <c r="B334" s="21"/>
      <c r="C334" s="87"/>
      <c r="D334" s="87"/>
      <c r="E334" s="87"/>
      <c r="F334" s="87"/>
      <c r="G334" s="87"/>
    </row>
    <row r="335" spans="1:7" s="80" customFormat="1" ht="12.5" x14ac:dyDescent="0.25">
      <c r="A335" s="21"/>
      <c r="B335" s="21"/>
      <c r="C335" s="87"/>
      <c r="D335" s="87"/>
      <c r="E335" s="87"/>
      <c r="F335" s="87"/>
      <c r="G335" s="87"/>
    </row>
    <row r="336" spans="1:7" s="80" customFormat="1" ht="12.5" x14ac:dyDescent="0.25">
      <c r="A336" s="21"/>
      <c r="B336" s="21"/>
      <c r="C336" s="87"/>
      <c r="D336" s="87"/>
      <c r="E336" s="87"/>
      <c r="F336" s="87"/>
      <c r="G336" s="87"/>
    </row>
    <row r="337" spans="1:7" s="80" customFormat="1" ht="12.5" x14ac:dyDescent="0.25">
      <c r="A337" s="21"/>
      <c r="B337" s="21"/>
      <c r="C337" s="87"/>
      <c r="D337" s="87"/>
      <c r="E337" s="87"/>
      <c r="F337" s="87"/>
      <c r="G337" s="87"/>
    </row>
    <row r="338" spans="1:7" s="80" customFormat="1" ht="12.5" x14ac:dyDescent="0.25">
      <c r="A338" s="21"/>
      <c r="B338" s="21"/>
      <c r="C338" s="87"/>
      <c r="D338" s="87"/>
      <c r="E338" s="87"/>
      <c r="F338" s="87"/>
      <c r="G338" s="87"/>
    </row>
    <row r="339" spans="1:7" s="80" customFormat="1" ht="12.5" x14ac:dyDescent="0.25">
      <c r="A339" s="21"/>
      <c r="B339" s="21"/>
      <c r="C339" s="87"/>
      <c r="D339" s="87"/>
      <c r="E339" s="87"/>
      <c r="F339" s="87"/>
      <c r="G339" s="87"/>
    </row>
    <row r="340" spans="1:7" s="80" customFormat="1" ht="12.5" x14ac:dyDescent="0.25">
      <c r="A340" s="21"/>
      <c r="B340" s="21"/>
      <c r="C340" s="87"/>
      <c r="D340" s="87"/>
      <c r="E340" s="87"/>
      <c r="F340" s="87"/>
      <c r="G340" s="87"/>
    </row>
    <row r="341" spans="1:7" s="80" customFormat="1" ht="12.5" x14ac:dyDescent="0.25">
      <c r="A341" s="21"/>
      <c r="B341" s="21"/>
      <c r="C341" s="87"/>
      <c r="D341" s="87"/>
      <c r="E341" s="87"/>
      <c r="F341" s="87"/>
      <c r="G341" s="87"/>
    </row>
    <row r="342" spans="1:7" s="80" customFormat="1" ht="12.5" x14ac:dyDescent="0.25">
      <c r="A342" s="21"/>
      <c r="B342" s="21"/>
      <c r="C342" s="87"/>
      <c r="D342" s="87"/>
      <c r="E342" s="87"/>
      <c r="F342" s="87"/>
      <c r="G342" s="87"/>
    </row>
    <row r="343" spans="1:7" s="80" customFormat="1" ht="12.5" x14ac:dyDescent="0.25">
      <c r="A343" s="21"/>
      <c r="B343" s="21"/>
      <c r="C343" s="87"/>
      <c r="D343" s="87"/>
      <c r="E343" s="87"/>
      <c r="F343" s="87"/>
      <c r="G343" s="87"/>
    </row>
    <row r="344" spans="1:7" s="80" customFormat="1" ht="12.5" x14ac:dyDescent="0.25">
      <c r="A344" s="21"/>
      <c r="B344" s="21"/>
      <c r="C344" s="87"/>
      <c r="D344" s="87"/>
      <c r="E344" s="87"/>
      <c r="F344" s="87"/>
      <c r="G344" s="87"/>
    </row>
    <row r="345" spans="1:7" s="80" customFormat="1" ht="12.5" x14ac:dyDescent="0.25">
      <c r="A345" s="21"/>
      <c r="B345" s="21"/>
      <c r="C345" s="87"/>
      <c r="D345" s="87"/>
      <c r="E345" s="87"/>
      <c r="F345" s="87"/>
      <c r="G345" s="87"/>
    </row>
    <row r="346" spans="1:7" s="80" customFormat="1" ht="12.5" x14ac:dyDescent="0.25">
      <c r="A346" s="21"/>
      <c r="B346" s="21"/>
      <c r="C346" s="87"/>
      <c r="D346" s="87"/>
      <c r="E346" s="87"/>
      <c r="F346" s="87"/>
      <c r="G346" s="87"/>
    </row>
    <row r="347" spans="1:7" s="80" customFormat="1" ht="12.5" x14ac:dyDescent="0.25">
      <c r="A347" s="21"/>
      <c r="B347" s="21"/>
      <c r="C347" s="87"/>
      <c r="D347" s="87"/>
      <c r="E347" s="87"/>
      <c r="F347" s="87"/>
      <c r="G347" s="87"/>
    </row>
    <row r="348" spans="1:7" s="80" customFormat="1" ht="12.5" x14ac:dyDescent="0.25">
      <c r="A348" s="21"/>
      <c r="B348" s="21"/>
      <c r="C348" s="87"/>
      <c r="D348" s="87"/>
      <c r="E348" s="87"/>
      <c r="F348" s="87"/>
      <c r="G348" s="87"/>
    </row>
    <row r="349" spans="1:7" s="80" customFormat="1" ht="12.5" x14ac:dyDescent="0.25">
      <c r="A349" s="21"/>
      <c r="B349" s="21"/>
      <c r="C349" s="87"/>
      <c r="D349" s="87"/>
      <c r="E349" s="87"/>
      <c r="F349" s="87"/>
      <c r="G349" s="87"/>
    </row>
    <row r="350" spans="1:7" s="80" customFormat="1" ht="12.5" x14ac:dyDescent="0.25">
      <c r="A350" s="21"/>
      <c r="B350" s="21"/>
      <c r="C350" s="87"/>
      <c r="D350" s="87"/>
      <c r="E350" s="87"/>
      <c r="F350" s="87"/>
      <c r="G350" s="87"/>
    </row>
    <row r="351" spans="1:7" s="80" customFormat="1" ht="12.5" x14ac:dyDescent="0.25">
      <c r="A351" s="21"/>
      <c r="B351" s="21"/>
      <c r="C351" s="87"/>
      <c r="D351" s="87"/>
      <c r="E351" s="87"/>
      <c r="F351" s="87"/>
      <c r="G351" s="87"/>
    </row>
    <row r="352" spans="1:7" s="80" customFormat="1" ht="12.5" x14ac:dyDescent="0.25">
      <c r="A352" s="21"/>
      <c r="B352" s="21"/>
      <c r="C352" s="87"/>
      <c r="D352" s="87"/>
      <c r="E352" s="87"/>
      <c r="F352" s="87"/>
      <c r="G352" s="87"/>
    </row>
    <row r="353" spans="1:7" s="80" customFormat="1" ht="12.5" x14ac:dyDescent="0.25">
      <c r="A353" s="21"/>
      <c r="B353" s="21"/>
      <c r="C353" s="87"/>
      <c r="D353" s="87"/>
      <c r="E353" s="87"/>
      <c r="F353" s="87"/>
      <c r="G353" s="87"/>
    </row>
    <row r="354" spans="1:7" s="80" customFormat="1" ht="12.5" x14ac:dyDescent="0.25">
      <c r="A354" s="21"/>
      <c r="B354" s="21"/>
      <c r="C354" s="87"/>
      <c r="D354" s="87"/>
      <c r="E354" s="87"/>
      <c r="F354" s="87"/>
      <c r="G354" s="87"/>
    </row>
    <row r="355" spans="1:7" s="80" customFormat="1" ht="12.5" x14ac:dyDescent="0.25">
      <c r="A355" s="21"/>
      <c r="B355" s="21"/>
      <c r="C355" s="87"/>
      <c r="D355" s="87"/>
      <c r="E355" s="87"/>
      <c r="F355" s="87"/>
      <c r="G355" s="87"/>
    </row>
    <row r="356" spans="1:7" s="80" customFormat="1" ht="12.5" x14ac:dyDescent="0.25">
      <c r="A356" s="21"/>
      <c r="B356" s="21"/>
      <c r="C356" s="87"/>
      <c r="D356" s="87"/>
      <c r="E356" s="87"/>
      <c r="F356" s="87"/>
      <c r="G356" s="87"/>
    </row>
    <row r="357" spans="1:7" s="80" customFormat="1" ht="12.5" x14ac:dyDescent="0.25">
      <c r="A357" s="21"/>
      <c r="B357" s="21"/>
      <c r="C357" s="87"/>
      <c r="D357" s="87"/>
      <c r="E357" s="87"/>
      <c r="F357" s="87"/>
      <c r="G357" s="87"/>
    </row>
    <row r="358" spans="1:7" s="80" customFormat="1" ht="12.5" x14ac:dyDescent="0.25">
      <c r="A358" s="21"/>
      <c r="B358" s="21"/>
      <c r="C358" s="87"/>
      <c r="D358" s="87"/>
      <c r="E358" s="87"/>
      <c r="F358" s="87"/>
      <c r="G358" s="87"/>
    </row>
    <row r="359" spans="1:7" s="80" customFormat="1" ht="12.5" x14ac:dyDescent="0.25">
      <c r="A359" s="21"/>
      <c r="B359" s="21"/>
      <c r="C359" s="87"/>
      <c r="D359" s="87"/>
      <c r="E359" s="87"/>
      <c r="F359" s="87"/>
      <c r="G359" s="87"/>
    </row>
    <row r="360" spans="1:7" s="80" customFormat="1" ht="12.5" x14ac:dyDescent="0.25">
      <c r="A360" s="21"/>
      <c r="B360" s="21"/>
      <c r="C360" s="87"/>
      <c r="D360" s="87"/>
      <c r="E360" s="87"/>
      <c r="F360" s="87"/>
      <c r="G360" s="87"/>
    </row>
    <row r="361" spans="1:7" s="80" customFormat="1" ht="12.5" x14ac:dyDescent="0.25">
      <c r="A361" s="21"/>
      <c r="B361" s="21"/>
      <c r="C361" s="87"/>
      <c r="D361" s="87"/>
      <c r="E361" s="87"/>
      <c r="F361" s="87"/>
      <c r="G361" s="87"/>
    </row>
    <row r="362" spans="1:7" s="80" customFormat="1" ht="12.5" x14ac:dyDescent="0.25">
      <c r="A362" s="21"/>
      <c r="B362" s="21"/>
      <c r="C362" s="87"/>
      <c r="D362" s="87"/>
      <c r="E362" s="87"/>
      <c r="F362" s="87"/>
      <c r="G362" s="87"/>
    </row>
    <row r="363" spans="1:7" s="80" customFormat="1" ht="12.5" x14ac:dyDescent="0.25">
      <c r="A363" s="21"/>
      <c r="B363" s="21"/>
      <c r="C363" s="87"/>
      <c r="D363" s="87"/>
      <c r="E363" s="87"/>
      <c r="F363" s="87"/>
      <c r="G363" s="87"/>
    </row>
    <row r="364" spans="1:7" s="80" customFormat="1" ht="12.5" x14ac:dyDescent="0.25">
      <c r="A364" s="21"/>
      <c r="B364" s="21"/>
      <c r="C364" s="87"/>
      <c r="D364" s="87"/>
      <c r="E364" s="87"/>
      <c r="F364" s="87"/>
      <c r="G364" s="87"/>
    </row>
    <row r="365" spans="1:7" s="80" customFormat="1" ht="12.5" x14ac:dyDescent="0.25">
      <c r="A365" s="21"/>
      <c r="B365" s="21"/>
      <c r="C365" s="87"/>
      <c r="D365" s="87"/>
      <c r="E365" s="87"/>
      <c r="F365" s="87"/>
      <c r="G365" s="87"/>
    </row>
    <row r="366" spans="1:7" s="80" customFormat="1" ht="12.5" x14ac:dyDescent="0.25">
      <c r="A366" s="21"/>
      <c r="B366" s="21"/>
      <c r="C366" s="87"/>
      <c r="D366" s="87"/>
      <c r="E366" s="87"/>
      <c r="F366" s="87"/>
      <c r="G366" s="87"/>
    </row>
    <row r="367" spans="1:7" s="80" customFormat="1" ht="12.5" x14ac:dyDescent="0.25">
      <c r="A367" s="21"/>
      <c r="B367" s="21"/>
      <c r="C367" s="87"/>
      <c r="D367" s="87"/>
      <c r="E367" s="87"/>
      <c r="F367" s="87"/>
      <c r="G367" s="87"/>
    </row>
    <row r="368" spans="1:7" s="80" customFormat="1" ht="12.5" x14ac:dyDescent="0.25">
      <c r="A368" s="21"/>
      <c r="B368" s="21"/>
      <c r="C368" s="87"/>
      <c r="D368" s="87"/>
      <c r="E368" s="87"/>
      <c r="F368" s="87"/>
      <c r="G368" s="87"/>
    </row>
    <row r="369" spans="1:7" s="80" customFormat="1" ht="12.5" x14ac:dyDescent="0.25">
      <c r="A369" s="21"/>
      <c r="B369" s="21"/>
      <c r="C369" s="87"/>
      <c r="D369" s="87"/>
      <c r="E369" s="87"/>
      <c r="F369" s="87"/>
      <c r="G369" s="87"/>
    </row>
    <row r="370" spans="1:7" s="80" customFormat="1" ht="12.5" x14ac:dyDescent="0.25">
      <c r="A370" s="21"/>
      <c r="B370" s="21"/>
      <c r="C370" s="87"/>
      <c r="D370" s="87"/>
      <c r="E370" s="87"/>
      <c r="F370" s="87"/>
      <c r="G370" s="87"/>
    </row>
    <row r="371" spans="1:7" s="80" customFormat="1" ht="12.5" x14ac:dyDescent="0.25">
      <c r="A371" s="21"/>
      <c r="B371" s="21"/>
      <c r="C371" s="87"/>
      <c r="D371" s="87"/>
      <c r="E371" s="87"/>
      <c r="F371" s="87"/>
      <c r="G371" s="87"/>
    </row>
    <row r="372" spans="1:7" s="80" customFormat="1" ht="12.5" x14ac:dyDescent="0.25">
      <c r="A372" s="21"/>
      <c r="B372" s="21"/>
      <c r="C372" s="87"/>
      <c r="D372" s="87"/>
      <c r="E372" s="87"/>
      <c r="F372" s="87"/>
      <c r="G372" s="87"/>
    </row>
    <row r="373" spans="1:7" s="80" customFormat="1" ht="12.5" x14ac:dyDescent="0.25">
      <c r="A373" s="21"/>
      <c r="B373" s="21"/>
      <c r="C373" s="87"/>
      <c r="D373" s="87"/>
      <c r="E373" s="87"/>
      <c r="F373" s="87"/>
      <c r="G373" s="87"/>
    </row>
    <row r="374" spans="1:7" s="80" customFormat="1" ht="12.5" x14ac:dyDescent="0.25">
      <c r="A374" s="21"/>
      <c r="B374" s="21"/>
      <c r="C374" s="87"/>
      <c r="D374" s="87"/>
      <c r="E374" s="87"/>
      <c r="F374" s="87"/>
      <c r="G374" s="87"/>
    </row>
    <row r="375" spans="1:7" s="80" customFormat="1" ht="12.5" x14ac:dyDescent="0.25">
      <c r="A375" s="21"/>
      <c r="B375" s="21"/>
      <c r="C375" s="87"/>
      <c r="D375" s="87"/>
      <c r="E375" s="87"/>
      <c r="F375" s="87"/>
      <c r="G375" s="87"/>
    </row>
    <row r="376" spans="1:7" s="80" customFormat="1" ht="12.5" x14ac:dyDescent="0.25">
      <c r="A376" s="21"/>
      <c r="B376" s="21"/>
      <c r="C376" s="87"/>
      <c r="D376" s="87"/>
      <c r="E376" s="87"/>
      <c r="F376" s="87"/>
      <c r="G376" s="87"/>
    </row>
    <row r="377" spans="1:7" s="80" customFormat="1" ht="12.5" x14ac:dyDescent="0.25">
      <c r="A377" s="21"/>
      <c r="B377" s="21"/>
      <c r="C377" s="87"/>
      <c r="D377" s="87"/>
      <c r="E377" s="87"/>
      <c r="F377" s="87"/>
      <c r="G377" s="87"/>
    </row>
    <row r="378" spans="1:7" s="80" customFormat="1" ht="12.5" x14ac:dyDescent="0.25">
      <c r="A378" s="21"/>
      <c r="B378" s="21"/>
      <c r="C378" s="87"/>
      <c r="D378" s="87"/>
      <c r="E378" s="87"/>
      <c r="F378" s="87"/>
      <c r="G378" s="87"/>
    </row>
    <row r="379" spans="1:7" s="80" customFormat="1" ht="12.5" x14ac:dyDescent="0.25">
      <c r="A379" s="21"/>
      <c r="B379" s="21"/>
      <c r="C379" s="87"/>
      <c r="D379" s="87"/>
      <c r="E379" s="87"/>
      <c r="F379" s="87"/>
      <c r="G379" s="87"/>
    </row>
    <row r="380" spans="1:7" s="80" customFormat="1" ht="12.5" x14ac:dyDescent="0.25">
      <c r="A380" s="21"/>
      <c r="B380" s="21"/>
      <c r="C380" s="87"/>
      <c r="D380" s="87"/>
      <c r="E380" s="87"/>
      <c r="F380" s="87"/>
      <c r="G380" s="87"/>
    </row>
    <row r="381" spans="1:7" s="80" customFormat="1" ht="12.5" x14ac:dyDescent="0.25">
      <c r="A381" s="21"/>
      <c r="B381" s="21"/>
      <c r="C381" s="87"/>
      <c r="D381" s="87"/>
      <c r="E381" s="87"/>
      <c r="F381" s="87"/>
      <c r="G381" s="87"/>
    </row>
    <row r="382" spans="1:7" s="80" customFormat="1" ht="12.5" x14ac:dyDescent="0.25">
      <c r="A382" s="21"/>
      <c r="B382" s="21"/>
      <c r="C382" s="87"/>
      <c r="D382" s="87"/>
      <c r="E382" s="87"/>
      <c r="F382" s="87"/>
      <c r="G382" s="87"/>
    </row>
    <row r="383" spans="1:7" s="80" customFormat="1" ht="12.5" x14ac:dyDescent="0.25">
      <c r="A383" s="21"/>
      <c r="B383" s="21"/>
      <c r="C383" s="87"/>
      <c r="D383" s="87"/>
      <c r="E383" s="87"/>
      <c r="F383" s="87"/>
      <c r="G383" s="87"/>
    </row>
    <row r="384" spans="1:7" s="80" customFormat="1" ht="12.5" x14ac:dyDescent="0.25">
      <c r="A384" s="21"/>
      <c r="B384" s="21"/>
      <c r="C384" s="87"/>
      <c r="D384" s="87"/>
      <c r="E384" s="87"/>
      <c r="F384" s="87"/>
      <c r="G384" s="87"/>
    </row>
    <row r="385" spans="1:7" s="80" customFormat="1" ht="12.5" x14ac:dyDescent="0.25">
      <c r="A385" s="21"/>
      <c r="B385" s="21"/>
      <c r="C385" s="87"/>
      <c r="D385" s="87"/>
      <c r="E385" s="87"/>
      <c r="F385" s="87"/>
      <c r="G385" s="87"/>
    </row>
    <row r="386" spans="1:7" s="80" customFormat="1" ht="12.5" x14ac:dyDescent="0.25">
      <c r="A386" s="21"/>
      <c r="B386" s="21"/>
      <c r="C386" s="87"/>
      <c r="D386" s="87"/>
      <c r="E386" s="87"/>
      <c r="F386" s="87"/>
      <c r="G386" s="87"/>
    </row>
    <row r="387" spans="1:7" s="80" customFormat="1" ht="12.5" x14ac:dyDescent="0.25">
      <c r="A387" s="21"/>
      <c r="B387" s="21"/>
      <c r="C387" s="87"/>
      <c r="D387" s="87"/>
      <c r="E387" s="87"/>
      <c r="F387" s="87"/>
      <c r="G387" s="87"/>
    </row>
    <row r="388" spans="1:7" s="80" customFormat="1" ht="12.5" x14ac:dyDescent="0.25">
      <c r="A388" s="21"/>
      <c r="B388" s="21"/>
      <c r="C388" s="87"/>
      <c r="D388" s="87"/>
      <c r="E388" s="87"/>
      <c r="F388" s="87"/>
      <c r="G388" s="87"/>
    </row>
    <row r="389" spans="1:7" s="80" customFormat="1" ht="12.5" x14ac:dyDescent="0.25">
      <c r="A389" s="21"/>
      <c r="B389" s="21"/>
      <c r="C389" s="87"/>
      <c r="D389" s="87"/>
      <c r="E389" s="87"/>
      <c r="F389" s="87"/>
      <c r="G389" s="87"/>
    </row>
    <row r="390" spans="1:7" s="80" customFormat="1" ht="12.5" x14ac:dyDescent="0.25">
      <c r="A390" s="21"/>
      <c r="B390" s="21"/>
      <c r="C390" s="87"/>
      <c r="D390" s="87"/>
      <c r="E390" s="87"/>
      <c r="F390" s="87"/>
      <c r="G390" s="87"/>
    </row>
    <row r="391" spans="1:7" s="80" customFormat="1" ht="12.5" x14ac:dyDescent="0.25">
      <c r="A391" s="21"/>
      <c r="B391" s="21"/>
      <c r="C391" s="87"/>
      <c r="D391" s="87"/>
      <c r="E391" s="87"/>
      <c r="F391" s="87"/>
      <c r="G391" s="87"/>
    </row>
    <row r="392" spans="1:7" s="80" customFormat="1" ht="12.5" x14ac:dyDescent="0.25">
      <c r="A392" s="21"/>
      <c r="B392" s="21"/>
      <c r="C392" s="87"/>
      <c r="D392" s="87"/>
      <c r="E392" s="87"/>
      <c r="F392" s="87"/>
      <c r="G392" s="87"/>
    </row>
    <row r="393" spans="1:7" s="80" customFormat="1" ht="12.5" x14ac:dyDescent="0.25">
      <c r="A393" s="21"/>
      <c r="B393" s="21"/>
      <c r="C393" s="87"/>
      <c r="D393" s="87"/>
      <c r="E393" s="87"/>
      <c r="F393" s="87"/>
      <c r="G393" s="87"/>
    </row>
    <row r="394" spans="1:7" s="80" customFormat="1" ht="12.5" x14ac:dyDescent="0.25">
      <c r="A394" s="21"/>
      <c r="B394" s="21"/>
      <c r="C394" s="87"/>
      <c r="D394" s="87"/>
      <c r="E394" s="87"/>
      <c r="F394" s="87"/>
      <c r="G394" s="87"/>
    </row>
    <row r="395" spans="1:7" s="80" customFormat="1" ht="12.5" x14ac:dyDescent="0.25">
      <c r="A395" s="21"/>
      <c r="B395" s="21"/>
      <c r="C395" s="87"/>
      <c r="D395" s="87"/>
      <c r="E395" s="87"/>
      <c r="F395" s="87"/>
      <c r="G395" s="87"/>
    </row>
    <row r="396" spans="1:7" s="80" customFormat="1" ht="12.5" x14ac:dyDescent="0.25">
      <c r="A396" s="21"/>
      <c r="B396" s="21"/>
      <c r="C396" s="87"/>
      <c r="D396" s="87"/>
      <c r="E396" s="87"/>
      <c r="F396" s="87"/>
      <c r="G396" s="87"/>
    </row>
    <row r="397" spans="1:7" s="80" customFormat="1" ht="12.5" x14ac:dyDescent="0.25">
      <c r="A397" s="21"/>
      <c r="B397" s="21"/>
      <c r="C397" s="87"/>
      <c r="D397" s="87"/>
      <c r="E397" s="87"/>
      <c r="F397" s="87"/>
      <c r="G397" s="87"/>
    </row>
    <row r="398" spans="1:7" s="80" customFormat="1" ht="12.5" x14ac:dyDescent="0.25">
      <c r="A398" s="21"/>
      <c r="B398" s="21"/>
      <c r="C398" s="87"/>
      <c r="D398" s="87"/>
      <c r="E398" s="87"/>
      <c r="F398" s="87"/>
      <c r="G398" s="87"/>
    </row>
    <row r="399" spans="1:7" s="80" customFormat="1" ht="12.5" x14ac:dyDescent="0.25">
      <c r="A399" s="21"/>
      <c r="B399" s="21"/>
      <c r="C399" s="87"/>
      <c r="D399" s="87"/>
      <c r="E399" s="87"/>
      <c r="F399" s="87"/>
      <c r="G399" s="87"/>
    </row>
    <row r="400" spans="1:7" s="80" customFormat="1" ht="12.5" x14ac:dyDescent="0.25">
      <c r="A400" s="21"/>
      <c r="B400" s="21"/>
      <c r="C400" s="87"/>
      <c r="D400" s="87"/>
      <c r="E400" s="87"/>
      <c r="F400" s="87"/>
      <c r="G400" s="87"/>
    </row>
    <row r="401" spans="1:7" s="80" customFormat="1" ht="12.5" x14ac:dyDescent="0.25">
      <c r="A401" s="21"/>
      <c r="B401" s="21"/>
      <c r="C401" s="87"/>
      <c r="D401" s="87"/>
      <c r="E401" s="87"/>
      <c r="F401" s="87"/>
      <c r="G401" s="87"/>
    </row>
    <row r="402" spans="1:7" s="80" customFormat="1" ht="12.5" x14ac:dyDescent="0.25">
      <c r="A402" s="21"/>
      <c r="B402" s="21"/>
      <c r="C402" s="87"/>
      <c r="D402" s="87"/>
      <c r="E402" s="87"/>
      <c r="F402" s="87"/>
      <c r="G402" s="87"/>
    </row>
    <row r="403" spans="1:7" s="80" customFormat="1" ht="12.5" x14ac:dyDescent="0.25">
      <c r="A403" s="21"/>
      <c r="B403" s="21"/>
      <c r="C403" s="87"/>
      <c r="D403" s="87"/>
      <c r="E403" s="87"/>
      <c r="F403" s="87"/>
      <c r="G403" s="87"/>
    </row>
    <row r="404" spans="1:7" s="80" customFormat="1" ht="12.5" x14ac:dyDescent="0.25">
      <c r="A404" s="21"/>
      <c r="B404" s="21"/>
      <c r="C404" s="87"/>
      <c r="D404" s="87"/>
      <c r="E404" s="87"/>
      <c r="F404" s="87"/>
      <c r="G404" s="87"/>
    </row>
    <row r="405" spans="1:7" s="80" customFormat="1" ht="12.5" x14ac:dyDescent="0.25">
      <c r="A405" s="21"/>
      <c r="B405" s="21"/>
      <c r="C405" s="87"/>
      <c r="D405" s="87"/>
      <c r="E405" s="87"/>
      <c r="F405" s="87"/>
      <c r="G405" s="87"/>
    </row>
    <row r="406" spans="1:7" s="80" customFormat="1" ht="12.5" x14ac:dyDescent="0.25">
      <c r="A406" s="21"/>
      <c r="B406" s="21"/>
      <c r="C406" s="87"/>
      <c r="D406" s="87"/>
      <c r="E406" s="87"/>
      <c r="F406" s="87"/>
      <c r="G406" s="87"/>
    </row>
    <row r="407" spans="1:7" s="80" customFormat="1" ht="12.5" x14ac:dyDescent="0.25">
      <c r="A407" s="21"/>
      <c r="B407" s="21"/>
      <c r="C407" s="87"/>
      <c r="D407" s="87"/>
      <c r="E407" s="87"/>
      <c r="F407" s="87"/>
      <c r="G407" s="87"/>
    </row>
    <row r="408" spans="1:7" s="80" customFormat="1" ht="12.5" x14ac:dyDescent="0.25">
      <c r="A408" s="21"/>
      <c r="B408" s="21"/>
      <c r="C408" s="87"/>
      <c r="D408" s="87"/>
      <c r="E408" s="87"/>
      <c r="F408" s="87"/>
      <c r="G408" s="87"/>
    </row>
    <row r="409" spans="1:7" s="80" customFormat="1" ht="12.5" x14ac:dyDescent="0.25">
      <c r="A409" s="21"/>
      <c r="B409" s="21"/>
      <c r="C409" s="87"/>
      <c r="D409" s="87"/>
      <c r="E409" s="87"/>
      <c r="F409" s="87"/>
      <c r="G409" s="87"/>
    </row>
    <row r="410" spans="1:7" s="80" customFormat="1" ht="12.5" x14ac:dyDescent="0.25">
      <c r="A410" s="21"/>
      <c r="B410" s="21"/>
      <c r="C410" s="87"/>
      <c r="D410" s="87"/>
      <c r="E410" s="87"/>
      <c r="F410" s="87"/>
      <c r="G410" s="87"/>
    </row>
    <row r="411" spans="1:7" s="80" customFormat="1" ht="12.5" x14ac:dyDescent="0.25">
      <c r="A411" s="21"/>
      <c r="B411" s="21"/>
      <c r="C411" s="87"/>
      <c r="D411" s="87"/>
      <c r="E411" s="87"/>
      <c r="F411" s="87"/>
      <c r="G411" s="87"/>
    </row>
    <row r="412" spans="1:7" s="80" customFormat="1" ht="12.5" x14ac:dyDescent="0.25">
      <c r="A412" s="21"/>
      <c r="B412" s="21"/>
      <c r="C412" s="87"/>
      <c r="D412" s="87"/>
      <c r="E412" s="87"/>
      <c r="F412" s="87"/>
      <c r="G412" s="87"/>
    </row>
    <row r="413" spans="1:7" s="80" customFormat="1" ht="12.5" x14ac:dyDescent="0.25">
      <c r="A413" s="21"/>
      <c r="B413" s="21"/>
      <c r="C413" s="87"/>
      <c r="D413" s="87"/>
      <c r="E413" s="87"/>
      <c r="F413" s="87"/>
      <c r="G413" s="87"/>
    </row>
    <row r="414" spans="1:7" s="80" customFormat="1" ht="12.5" x14ac:dyDescent="0.25">
      <c r="A414" s="21"/>
      <c r="B414" s="21"/>
      <c r="C414" s="87"/>
      <c r="D414" s="87"/>
      <c r="E414" s="87"/>
      <c r="F414" s="87"/>
      <c r="G414" s="87"/>
    </row>
    <row r="415" spans="1:7" s="80" customFormat="1" ht="12.5" x14ac:dyDescent="0.25">
      <c r="A415" s="21"/>
      <c r="B415" s="21"/>
      <c r="C415" s="87"/>
      <c r="D415" s="87"/>
      <c r="E415" s="87"/>
      <c r="F415" s="87"/>
      <c r="G415" s="87"/>
    </row>
    <row r="416" spans="1:7" s="80" customFormat="1" ht="12.5" x14ac:dyDescent="0.25">
      <c r="A416" s="21"/>
      <c r="B416" s="21"/>
      <c r="C416" s="87"/>
      <c r="D416" s="87"/>
      <c r="E416" s="87"/>
      <c r="F416" s="87"/>
      <c r="G416" s="87"/>
    </row>
    <row r="417" spans="1:7" s="80" customFormat="1" ht="12.5" x14ac:dyDescent="0.25">
      <c r="A417" s="21"/>
      <c r="B417" s="21"/>
      <c r="C417" s="87"/>
      <c r="D417" s="87"/>
      <c r="E417" s="87"/>
      <c r="F417" s="87"/>
      <c r="G417" s="87"/>
    </row>
    <row r="418" spans="1:7" s="80" customFormat="1" ht="12.5" x14ac:dyDescent="0.25">
      <c r="A418" s="21"/>
      <c r="B418" s="21"/>
      <c r="C418" s="87"/>
      <c r="D418" s="87"/>
      <c r="E418" s="87"/>
      <c r="F418" s="87"/>
      <c r="G418" s="87"/>
    </row>
    <row r="419" spans="1:7" s="80" customFormat="1" ht="12.5" x14ac:dyDescent="0.25">
      <c r="A419" s="21"/>
      <c r="B419" s="21"/>
      <c r="C419" s="87"/>
      <c r="D419" s="87"/>
      <c r="E419" s="87"/>
      <c r="F419" s="87"/>
      <c r="G419" s="87"/>
    </row>
    <row r="420" spans="1:7" s="80" customFormat="1" ht="12.5" x14ac:dyDescent="0.25">
      <c r="A420" s="21"/>
      <c r="B420" s="21"/>
      <c r="C420" s="87"/>
      <c r="D420" s="87"/>
      <c r="E420" s="87"/>
      <c r="F420" s="87"/>
      <c r="G420" s="87"/>
    </row>
    <row r="421" spans="1:7" s="80" customFormat="1" ht="12.5" x14ac:dyDescent="0.25">
      <c r="A421" s="21"/>
      <c r="B421" s="21"/>
      <c r="C421" s="87"/>
      <c r="D421" s="87"/>
      <c r="E421" s="87"/>
      <c r="F421" s="87"/>
      <c r="G421" s="87"/>
    </row>
    <row r="422" spans="1:7" s="80" customFormat="1" ht="12.5" x14ac:dyDescent="0.25">
      <c r="A422" s="21"/>
      <c r="B422" s="21"/>
      <c r="C422" s="87"/>
      <c r="D422" s="87"/>
      <c r="E422" s="87"/>
      <c r="F422" s="87"/>
      <c r="G422" s="87"/>
    </row>
    <row r="423" spans="1:7" s="80" customFormat="1" ht="12.5" x14ac:dyDescent="0.25">
      <c r="A423" s="21"/>
      <c r="B423" s="21"/>
      <c r="C423" s="87"/>
      <c r="D423" s="87"/>
      <c r="E423" s="87"/>
      <c r="F423" s="87"/>
      <c r="G423" s="87"/>
    </row>
    <row r="424" spans="1:7" s="80" customFormat="1" ht="12.5" x14ac:dyDescent="0.25">
      <c r="A424" s="21"/>
      <c r="B424" s="21"/>
      <c r="C424" s="87"/>
      <c r="D424" s="87"/>
      <c r="E424" s="87"/>
      <c r="F424" s="87"/>
      <c r="G424" s="87"/>
    </row>
    <row r="425" spans="1:7" s="80" customFormat="1" ht="12.5" x14ac:dyDescent="0.25">
      <c r="A425" s="21"/>
      <c r="B425" s="21"/>
      <c r="C425" s="87"/>
      <c r="D425" s="87"/>
      <c r="E425" s="87"/>
      <c r="F425" s="87"/>
      <c r="G425" s="87"/>
    </row>
    <row r="426" spans="1:7" s="80" customFormat="1" ht="12.5" x14ac:dyDescent="0.25">
      <c r="A426" s="21"/>
      <c r="B426" s="21"/>
      <c r="C426" s="87"/>
      <c r="D426" s="87"/>
      <c r="E426" s="87"/>
      <c r="F426" s="87"/>
      <c r="G426" s="87"/>
    </row>
    <row r="427" spans="1:7" s="80" customFormat="1" ht="12.5" x14ac:dyDescent="0.25">
      <c r="A427" s="21"/>
      <c r="B427" s="21"/>
      <c r="C427" s="87"/>
      <c r="D427" s="87"/>
      <c r="E427" s="87"/>
      <c r="F427" s="87"/>
      <c r="G427" s="87"/>
    </row>
    <row r="428" spans="1:7" s="80" customFormat="1" ht="12.5" x14ac:dyDescent="0.25">
      <c r="A428" s="21"/>
      <c r="B428" s="21"/>
      <c r="C428" s="87"/>
      <c r="D428" s="87"/>
      <c r="E428" s="87"/>
      <c r="F428" s="87"/>
      <c r="G428" s="87"/>
    </row>
    <row r="429" spans="1:7" s="80" customFormat="1" ht="12.5" x14ac:dyDescent="0.25">
      <c r="A429" s="21"/>
      <c r="B429" s="21"/>
      <c r="C429" s="87"/>
      <c r="D429" s="87"/>
      <c r="E429" s="87"/>
      <c r="F429" s="87"/>
      <c r="G429" s="87"/>
    </row>
    <row r="430" spans="1:7" s="80" customFormat="1" ht="12.5" x14ac:dyDescent="0.25">
      <c r="A430" s="21"/>
      <c r="B430" s="21"/>
      <c r="C430" s="87"/>
      <c r="D430" s="87"/>
      <c r="E430" s="87"/>
      <c r="F430" s="87"/>
      <c r="G430" s="87"/>
    </row>
    <row r="431" spans="1:7" s="80" customFormat="1" ht="12.5" x14ac:dyDescent="0.25">
      <c r="A431" s="21"/>
      <c r="B431" s="21"/>
      <c r="C431" s="87"/>
      <c r="D431" s="87"/>
      <c r="E431" s="87"/>
      <c r="F431" s="87"/>
      <c r="G431" s="87"/>
    </row>
    <row r="432" spans="1:7" s="80" customFormat="1" ht="12.5" x14ac:dyDescent="0.25">
      <c r="A432" s="21"/>
      <c r="B432" s="21"/>
      <c r="C432" s="87"/>
      <c r="D432" s="87"/>
      <c r="E432" s="87"/>
      <c r="F432" s="87"/>
      <c r="G432" s="87"/>
    </row>
    <row r="433" spans="1:7" s="80" customFormat="1" ht="12.5" x14ac:dyDescent="0.25">
      <c r="A433" s="21"/>
      <c r="B433" s="21"/>
      <c r="C433" s="87"/>
      <c r="D433" s="87"/>
      <c r="E433" s="87"/>
      <c r="F433" s="87"/>
      <c r="G433" s="87"/>
    </row>
    <row r="434" spans="1:7" s="80" customFormat="1" ht="12.5" x14ac:dyDescent="0.25">
      <c r="A434" s="21"/>
      <c r="B434" s="21"/>
      <c r="C434" s="87"/>
      <c r="D434" s="87"/>
      <c r="E434" s="87"/>
      <c r="F434" s="87"/>
      <c r="G434" s="87"/>
    </row>
    <row r="435" spans="1:7" s="80" customFormat="1" ht="12.5" x14ac:dyDescent="0.25">
      <c r="A435" s="21"/>
      <c r="B435" s="21"/>
      <c r="C435" s="87"/>
      <c r="D435" s="87"/>
      <c r="E435" s="87"/>
      <c r="F435" s="87"/>
      <c r="G435" s="87"/>
    </row>
    <row r="436" spans="1:7" s="80" customFormat="1" ht="12.5" x14ac:dyDescent="0.25">
      <c r="A436" s="21"/>
      <c r="B436" s="21"/>
      <c r="C436" s="87"/>
      <c r="D436" s="87"/>
      <c r="E436" s="87"/>
      <c r="F436" s="87"/>
      <c r="G436" s="87"/>
    </row>
    <row r="437" spans="1:7" s="80" customFormat="1" ht="12.5" x14ac:dyDescent="0.25">
      <c r="A437" s="21"/>
      <c r="B437" s="21"/>
      <c r="C437" s="87"/>
      <c r="D437" s="87"/>
      <c r="E437" s="87"/>
      <c r="F437" s="87"/>
      <c r="G437" s="87"/>
    </row>
    <row r="438" spans="1:7" s="80" customFormat="1" ht="12.5" x14ac:dyDescent="0.25">
      <c r="A438" s="21"/>
      <c r="B438" s="21"/>
      <c r="C438" s="87"/>
      <c r="D438" s="87"/>
      <c r="E438" s="87"/>
      <c r="F438" s="87"/>
      <c r="G438" s="87"/>
    </row>
    <row r="439" spans="1:7" s="80" customFormat="1" ht="12.5" x14ac:dyDescent="0.25">
      <c r="A439" s="21"/>
      <c r="B439" s="21"/>
      <c r="C439" s="87"/>
      <c r="D439" s="87"/>
      <c r="E439" s="87"/>
      <c r="F439" s="87"/>
      <c r="G439" s="87"/>
    </row>
    <row r="440" spans="1:7" s="80" customFormat="1" ht="12.5" x14ac:dyDescent="0.25">
      <c r="A440" s="21"/>
      <c r="B440" s="21"/>
      <c r="C440" s="87"/>
      <c r="D440" s="87"/>
      <c r="E440" s="87"/>
      <c r="F440" s="87"/>
      <c r="G440" s="87"/>
    </row>
    <row r="441" spans="1:7" s="80" customFormat="1" ht="12.5" x14ac:dyDescent="0.25">
      <c r="A441" s="21"/>
      <c r="B441" s="21"/>
      <c r="C441" s="87"/>
      <c r="D441" s="87"/>
      <c r="E441" s="87"/>
      <c r="F441" s="87"/>
      <c r="G441" s="87"/>
    </row>
    <row r="442" spans="1:7" s="80" customFormat="1" ht="12.5" x14ac:dyDescent="0.25">
      <c r="A442" s="21"/>
      <c r="B442" s="21"/>
      <c r="C442" s="87"/>
      <c r="D442" s="87"/>
      <c r="E442" s="87"/>
      <c r="F442" s="87"/>
      <c r="G442" s="87"/>
    </row>
    <row r="443" spans="1:7" s="80" customFormat="1" ht="12.5" x14ac:dyDescent="0.25">
      <c r="A443" s="21"/>
      <c r="B443" s="21"/>
      <c r="C443" s="87"/>
      <c r="D443" s="87"/>
      <c r="E443" s="87"/>
      <c r="F443" s="87"/>
      <c r="G443" s="87"/>
    </row>
    <row r="444" spans="1:7" s="80" customFormat="1" ht="12.5" x14ac:dyDescent="0.25">
      <c r="A444" s="21"/>
      <c r="B444" s="21"/>
      <c r="C444" s="87"/>
      <c r="D444" s="87"/>
      <c r="E444" s="87"/>
      <c r="F444" s="87"/>
      <c r="G444" s="87"/>
    </row>
    <row r="445" spans="1:7" s="80" customFormat="1" ht="12.5" x14ac:dyDescent="0.25">
      <c r="A445" s="21"/>
      <c r="B445" s="21"/>
      <c r="C445" s="87"/>
      <c r="D445" s="87"/>
      <c r="E445" s="87"/>
      <c r="F445" s="87"/>
      <c r="G445" s="87"/>
    </row>
    <row r="446" spans="1:7" s="80" customFormat="1" ht="12.5" x14ac:dyDescent="0.25">
      <c r="A446" s="21"/>
      <c r="B446" s="21"/>
      <c r="C446" s="87"/>
      <c r="D446" s="87"/>
      <c r="E446" s="87"/>
      <c r="F446" s="87"/>
      <c r="G446" s="87"/>
    </row>
    <row r="447" spans="1:7" s="80" customFormat="1" ht="12.5" x14ac:dyDescent="0.25">
      <c r="A447" s="21"/>
      <c r="B447" s="21"/>
      <c r="C447" s="87"/>
      <c r="D447" s="87"/>
      <c r="E447" s="87"/>
      <c r="F447" s="87"/>
      <c r="G447" s="87"/>
    </row>
    <row r="448" spans="1:7" s="80" customFormat="1" ht="12.5" x14ac:dyDescent="0.25">
      <c r="A448" s="21"/>
      <c r="B448" s="21"/>
      <c r="C448" s="87"/>
      <c r="D448" s="87"/>
      <c r="E448" s="87"/>
      <c r="F448" s="87"/>
      <c r="G448" s="87"/>
    </row>
    <row r="449" spans="1:7" s="80" customFormat="1" ht="12.5" x14ac:dyDescent="0.25">
      <c r="A449" s="21"/>
      <c r="B449" s="21"/>
      <c r="C449" s="87"/>
      <c r="D449" s="87"/>
      <c r="E449" s="87"/>
      <c r="F449" s="87"/>
      <c r="G449" s="87"/>
    </row>
    <row r="450" spans="1:7" s="80" customFormat="1" ht="12.5" x14ac:dyDescent="0.25">
      <c r="A450" s="21"/>
      <c r="B450" s="21"/>
      <c r="C450" s="87"/>
      <c r="D450" s="87"/>
      <c r="E450" s="87"/>
      <c r="F450" s="87"/>
      <c r="G450" s="87"/>
    </row>
    <row r="451" spans="1:7" s="80" customFormat="1" ht="12.5" x14ac:dyDescent="0.25">
      <c r="A451" s="21"/>
      <c r="B451" s="21"/>
      <c r="C451" s="87"/>
      <c r="D451" s="87"/>
      <c r="E451" s="87"/>
      <c r="F451" s="87"/>
      <c r="G451" s="87"/>
    </row>
    <row r="452" spans="1:7" s="80" customFormat="1" ht="12.5" x14ac:dyDescent="0.25">
      <c r="A452" s="21"/>
      <c r="B452" s="21"/>
      <c r="C452" s="87"/>
      <c r="D452" s="87"/>
      <c r="E452" s="87"/>
      <c r="F452" s="87"/>
      <c r="G452" s="87"/>
    </row>
    <row r="453" spans="1:7" s="80" customFormat="1" ht="12.5" x14ac:dyDescent="0.25">
      <c r="A453" s="21"/>
      <c r="B453" s="21"/>
      <c r="C453" s="87"/>
      <c r="D453" s="87"/>
      <c r="E453" s="87"/>
      <c r="F453" s="87"/>
      <c r="G453" s="87"/>
    </row>
    <row r="454" spans="1:7" s="80" customFormat="1" ht="12.5" x14ac:dyDescent="0.25">
      <c r="A454" s="21"/>
      <c r="B454" s="21"/>
      <c r="C454" s="87"/>
      <c r="D454" s="87"/>
      <c r="E454" s="87"/>
      <c r="F454" s="87"/>
      <c r="G454" s="87"/>
    </row>
    <row r="455" spans="1:7" s="80" customFormat="1" ht="12.5" x14ac:dyDescent="0.25">
      <c r="A455" s="21"/>
      <c r="B455" s="21"/>
      <c r="C455" s="87"/>
      <c r="D455" s="87"/>
      <c r="E455" s="87"/>
      <c r="F455" s="87"/>
      <c r="G455" s="87"/>
    </row>
    <row r="456" spans="1:7" s="80" customFormat="1" ht="12.5" x14ac:dyDescent="0.25">
      <c r="A456" s="21"/>
      <c r="B456" s="21"/>
      <c r="C456" s="87"/>
      <c r="D456" s="87"/>
      <c r="E456" s="87"/>
      <c r="F456" s="87"/>
      <c r="G456" s="87"/>
    </row>
    <row r="457" spans="1:7" s="80" customFormat="1" ht="12.5" x14ac:dyDescent="0.25">
      <c r="A457" s="21"/>
      <c r="B457" s="21"/>
      <c r="C457" s="87"/>
      <c r="D457" s="87"/>
      <c r="E457" s="87"/>
      <c r="F457" s="87"/>
      <c r="G457" s="87"/>
    </row>
    <row r="458" spans="1:7" s="80" customFormat="1" ht="12.5" x14ac:dyDescent="0.25">
      <c r="A458" s="21"/>
      <c r="B458" s="21"/>
      <c r="C458" s="87"/>
      <c r="D458" s="87"/>
      <c r="E458" s="87"/>
      <c r="F458" s="87"/>
      <c r="G458" s="87"/>
    </row>
    <row r="459" spans="1:7" s="80" customFormat="1" ht="12.5" x14ac:dyDescent="0.25">
      <c r="A459" s="21"/>
      <c r="B459" s="21"/>
      <c r="C459" s="87"/>
      <c r="D459" s="87"/>
      <c r="E459" s="87"/>
      <c r="F459" s="87"/>
      <c r="G459" s="87"/>
    </row>
    <row r="460" spans="1:7" s="80" customFormat="1" ht="12.5" x14ac:dyDescent="0.25">
      <c r="A460" s="21"/>
      <c r="B460" s="21"/>
      <c r="C460" s="87"/>
      <c r="D460" s="87"/>
      <c r="E460" s="87"/>
      <c r="F460" s="87"/>
      <c r="G460" s="87"/>
    </row>
    <row r="461" spans="1:7" s="80" customFormat="1" ht="12.5" x14ac:dyDescent="0.25">
      <c r="A461" s="21"/>
      <c r="B461" s="21"/>
      <c r="C461" s="87"/>
      <c r="D461" s="87"/>
      <c r="E461" s="87"/>
      <c r="F461" s="87"/>
      <c r="G461" s="87"/>
    </row>
    <row r="462" spans="1:7" s="80" customFormat="1" ht="12.5" x14ac:dyDescent="0.25">
      <c r="A462" s="21"/>
      <c r="B462" s="21"/>
      <c r="C462" s="87"/>
      <c r="D462" s="87"/>
      <c r="E462" s="87"/>
      <c r="F462" s="87"/>
      <c r="G462" s="87"/>
    </row>
    <row r="463" spans="1:7" s="80" customFormat="1" ht="12.5" x14ac:dyDescent="0.25">
      <c r="A463" s="21"/>
      <c r="B463" s="21"/>
      <c r="C463" s="87"/>
      <c r="D463" s="87"/>
      <c r="E463" s="87"/>
      <c r="F463" s="87"/>
      <c r="G463" s="87"/>
    </row>
    <row r="464" spans="1:7" s="80" customFormat="1" ht="12.5" x14ac:dyDescent="0.25">
      <c r="A464" s="21"/>
      <c r="B464" s="21"/>
      <c r="C464" s="87"/>
      <c r="D464" s="87"/>
      <c r="E464" s="87"/>
      <c r="F464" s="87"/>
      <c r="G464" s="87"/>
    </row>
    <row r="465" spans="1:7" s="80" customFormat="1" ht="12.5" x14ac:dyDescent="0.25">
      <c r="A465" s="21"/>
      <c r="B465" s="21"/>
      <c r="C465" s="87"/>
      <c r="D465" s="87"/>
      <c r="E465" s="87"/>
      <c r="F465" s="87"/>
      <c r="G465" s="87"/>
    </row>
    <row r="466" spans="1:7" s="80" customFormat="1" ht="12.5" x14ac:dyDescent="0.25">
      <c r="A466" s="21"/>
      <c r="B466" s="21"/>
      <c r="C466" s="87"/>
      <c r="D466" s="87"/>
      <c r="E466" s="87"/>
      <c r="F466" s="87"/>
      <c r="G466" s="87"/>
    </row>
    <row r="467" spans="1:7" s="80" customFormat="1" ht="12.5" x14ac:dyDescent="0.25">
      <c r="A467" s="21"/>
      <c r="B467" s="21"/>
      <c r="C467" s="87"/>
      <c r="D467" s="87"/>
      <c r="E467" s="87"/>
      <c r="F467" s="87"/>
      <c r="G467" s="87"/>
    </row>
    <row r="468" spans="1:7" s="80" customFormat="1" ht="12.5" x14ac:dyDescent="0.25">
      <c r="A468" s="21"/>
      <c r="B468" s="21"/>
      <c r="C468" s="87"/>
      <c r="D468" s="87"/>
      <c r="E468" s="87"/>
      <c r="F468" s="87"/>
      <c r="G468" s="87"/>
    </row>
    <row r="469" spans="1:7" s="80" customFormat="1" ht="12.5" x14ac:dyDescent="0.25">
      <c r="A469" s="21"/>
      <c r="B469" s="21"/>
      <c r="C469" s="87"/>
      <c r="D469" s="87"/>
      <c r="E469" s="87"/>
      <c r="F469" s="87"/>
      <c r="G469" s="87"/>
    </row>
    <row r="470" spans="1:7" s="80" customFormat="1" ht="12.5" x14ac:dyDescent="0.25">
      <c r="A470" s="21"/>
      <c r="B470" s="21"/>
      <c r="C470" s="87"/>
      <c r="D470" s="87"/>
      <c r="E470" s="87"/>
      <c r="F470" s="87"/>
      <c r="G470" s="87"/>
    </row>
    <row r="471" spans="1:7" s="80" customFormat="1" ht="12.5" x14ac:dyDescent="0.25">
      <c r="A471" s="21"/>
      <c r="B471" s="21"/>
      <c r="C471" s="87"/>
      <c r="D471" s="87"/>
      <c r="E471" s="87"/>
      <c r="F471" s="87"/>
      <c r="G471" s="87"/>
    </row>
    <row r="472" spans="1:7" s="80" customFormat="1" ht="12.5" x14ac:dyDescent="0.25">
      <c r="A472" s="21"/>
      <c r="B472" s="21"/>
      <c r="C472" s="87"/>
      <c r="D472" s="87"/>
      <c r="E472" s="87"/>
      <c r="F472" s="87"/>
      <c r="G472" s="87"/>
    </row>
    <row r="473" spans="1:7" s="80" customFormat="1" ht="12.5" x14ac:dyDescent="0.25">
      <c r="A473" s="21"/>
      <c r="B473" s="21"/>
      <c r="C473" s="87"/>
      <c r="D473" s="87"/>
      <c r="E473" s="87"/>
      <c r="F473" s="87"/>
      <c r="G473" s="87"/>
    </row>
    <row r="474" spans="1:7" s="80" customFormat="1" ht="12.5" x14ac:dyDescent="0.25">
      <c r="A474" s="21"/>
      <c r="B474" s="21"/>
      <c r="C474" s="87"/>
      <c r="D474" s="87"/>
      <c r="E474" s="87"/>
      <c r="F474" s="87"/>
      <c r="G474" s="87"/>
    </row>
    <row r="475" spans="1:7" s="80" customFormat="1" ht="12.5" x14ac:dyDescent="0.25">
      <c r="A475" s="21"/>
      <c r="B475" s="21"/>
      <c r="C475" s="87"/>
      <c r="D475" s="87"/>
      <c r="E475" s="87"/>
      <c r="F475" s="87"/>
      <c r="G475" s="87"/>
    </row>
    <row r="476" spans="1:7" s="80" customFormat="1" ht="12.5" x14ac:dyDescent="0.25">
      <c r="A476" s="21"/>
      <c r="B476" s="21"/>
      <c r="C476" s="87"/>
      <c r="D476" s="87"/>
      <c r="E476" s="87"/>
      <c r="F476" s="87"/>
      <c r="G476" s="87"/>
    </row>
    <row r="477" spans="1:7" s="80" customFormat="1" ht="12.5" x14ac:dyDescent="0.25">
      <c r="A477" s="21"/>
      <c r="B477" s="21"/>
      <c r="C477" s="87"/>
      <c r="D477" s="87"/>
      <c r="E477" s="87"/>
      <c r="F477" s="87"/>
      <c r="G477" s="87"/>
    </row>
    <row r="478" spans="1:7" s="80" customFormat="1" ht="12.5" x14ac:dyDescent="0.25">
      <c r="A478" s="21"/>
      <c r="B478" s="21"/>
      <c r="C478" s="87"/>
      <c r="D478" s="87"/>
      <c r="E478" s="87"/>
      <c r="F478" s="87"/>
      <c r="G478" s="87"/>
    </row>
    <row r="479" spans="1:7" s="80" customFormat="1" ht="12.5" x14ac:dyDescent="0.25">
      <c r="A479" s="21"/>
      <c r="B479" s="21"/>
      <c r="C479" s="87"/>
      <c r="D479" s="87"/>
      <c r="E479" s="87"/>
      <c r="F479" s="87"/>
      <c r="G479" s="87"/>
    </row>
    <row r="480" spans="1:7" s="80" customFormat="1" ht="12.5" x14ac:dyDescent="0.25">
      <c r="A480" s="21"/>
      <c r="B480" s="21"/>
      <c r="C480" s="87"/>
      <c r="D480" s="87"/>
      <c r="E480" s="87"/>
      <c r="F480" s="87"/>
      <c r="G480" s="87"/>
    </row>
    <row r="481" spans="1:7" s="80" customFormat="1" ht="12.5" x14ac:dyDescent="0.25">
      <c r="A481" s="21"/>
      <c r="B481" s="21"/>
      <c r="C481" s="87"/>
      <c r="D481" s="87"/>
      <c r="E481" s="87"/>
      <c r="F481" s="87"/>
      <c r="G481" s="87"/>
    </row>
    <row r="482" spans="1:7" s="80" customFormat="1" ht="12.5" x14ac:dyDescent="0.25">
      <c r="A482" s="21"/>
      <c r="B482" s="21"/>
      <c r="C482" s="87"/>
      <c r="D482" s="87"/>
      <c r="E482" s="87"/>
      <c r="F482" s="87"/>
      <c r="G482" s="87"/>
    </row>
    <row r="483" spans="1:7" s="80" customFormat="1" ht="12.5" x14ac:dyDescent="0.25">
      <c r="A483" s="21"/>
      <c r="B483" s="21"/>
      <c r="C483" s="87"/>
      <c r="D483" s="87"/>
      <c r="E483" s="87"/>
      <c r="F483" s="87"/>
      <c r="G483" s="87"/>
    </row>
    <row r="484" spans="1:7" s="80" customFormat="1" ht="12.5" x14ac:dyDescent="0.25">
      <c r="A484" s="21"/>
      <c r="B484" s="21"/>
      <c r="C484" s="87"/>
      <c r="D484" s="87"/>
      <c r="E484" s="87"/>
      <c r="F484" s="87"/>
      <c r="G484" s="87"/>
    </row>
    <row r="485" spans="1:7" s="80" customFormat="1" ht="12.5" x14ac:dyDescent="0.25">
      <c r="A485" s="21"/>
      <c r="B485" s="21"/>
      <c r="C485" s="87"/>
      <c r="D485" s="87"/>
      <c r="E485" s="87"/>
      <c r="F485" s="87"/>
      <c r="G485" s="87"/>
    </row>
    <row r="486" spans="1:7" s="80" customFormat="1" ht="12.5" x14ac:dyDescent="0.25">
      <c r="A486" s="21"/>
      <c r="B486" s="21"/>
      <c r="C486" s="87"/>
      <c r="D486" s="87"/>
      <c r="E486" s="87"/>
      <c r="F486" s="87"/>
      <c r="G486" s="87"/>
    </row>
    <row r="487" spans="1:7" s="80" customFormat="1" ht="12.5" x14ac:dyDescent="0.25">
      <c r="A487" s="21"/>
      <c r="B487" s="21"/>
      <c r="C487" s="87"/>
      <c r="D487" s="87"/>
      <c r="E487" s="87"/>
      <c r="F487" s="87"/>
      <c r="G487" s="87"/>
    </row>
    <row r="488" spans="1:7" s="80" customFormat="1" ht="12.5" x14ac:dyDescent="0.25">
      <c r="A488" s="21"/>
      <c r="B488" s="21"/>
      <c r="C488" s="87"/>
      <c r="D488" s="87"/>
      <c r="E488" s="87"/>
      <c r="F488" s="87"/>
      <c r="G488" s="87"/>
    </row>
    <row r="489" spans="1:7" s="80" customFormat="1" ht="12.5" x14ac:dyDescent="0.25">
      <c r="A489" s="21"/>
      <c r="B489" s="21"/>
      <c r="C489" s="87"/>
      <c r="D489" s="87"/>
      <c r="E489" s="87"/>
      <c r="F489" s="87"/>
      <c r="G489" s="87"/>
    </row>
    <row r="490" spans="1:7" s="80" customFormat="1" ht="12.5" x14ac:dyDescent="0.25">
      <c r="A490" s="21"/>
      <c r="B490" s="21"/>
      <c r="C490" s="87"/>
      <c r="D490" s="87"/>
      <c r="E490" s="87"/>
      <c r="F490" s="87"/>
      <c r="G490" s="87"/>
    </row>
    <row r="491" spans="1:7" s="80" customFormat="1" ht="12.5" x14ac:dyDescent="0.25">
      <c r="A491" s="21"/>
      <c r="B491" s="21"/>
      <c r="C491" s="87"/>
      <c r="D491" s="87"/>
      <c r="E491" s="87"/>
      <c r="F491" s="87"/>
      <c r="G491" s="87"/>
    </row>
    <row r="492" spans="1:7" s="80" customFormat="1" ht="12.5" x14ac:dyDescent="0.25">
      <c r="A492" s="21"/>
      <c r="B492" s="21"/>
      <c r="C492" s="87"/>
      <c r="D492" s="87"/>
      <c r="E492" s="87"/>
      <c r="F492" s="87"/>
      <c r="G492" s="87"/>
    </row>
    <row r="493" spans="1:7" s="80" customFormat="1" ht="12.5" x14ac:dyDescent="0.25">
      <c r="A493" s="21"/>
      <c r="B493" s="21"/>
      <c r="C493" s="87"/>
      <c r="D493" s="87"/>
      <c r="E493" s="87"/>
      <c r="F493" s="87"/>
      <c r="G493" s="87"/>
    </row>
    <row r="494" spans="1:7" s="80" customFormat="1" ht="12.5" x14ac:dyDescent="0.25">
      <c r="A494" s="21"/>
      <c r="B494" s="21"/>
      <c r="C494" s="87"/>
      <c r="D494" s="87"/>
      <c r="E494" s="87"/>
      <c r="F494" s="87"/>
      <c r="G494" s="87"/>
    </row>
    <row r="495" spans="1:7" s="80" customFormat="1" ht="12.5" x14ac:dyDescent="0.25">
      <c r="A495" s="21"/>
      <c r="B495" s="21"/>
      <c r="C495" s="87"/>
      <c r="D495" s="87"/>
      <c r="E495" s="87"/>
      <c r="F495" s="87"/>
      <c r="G495" s="87"/>
    </row>
    <row r="496" spans="1:7" s="80" customFormat="1" ht="12.5" x14ac:dyDescent="0.25">
      <c r="A496" s="21"/>
      <c r="B496" s="21"/>
      <c r="C496" s="87"/>
      <c r="D496" s="87"/>
      <c r="E496" s="87"/>
      <c r="F496" s="87"/>
      <c r="G496" s="87"/>
    </row>
    <row r="497" spans="1:7" s="80" customFormat="1" ht="12.5" x14ac:dyDescent="0.25">
      <c r="A497" s="21"/>
      <c r="B497" s="21"/>
      <c r="C497" s="87"/>
      <c r="D497" s="87"/>
      <c r="E497" s="87"/>
      <c r="F497" s="87"/>
      <c r="G497" s="87"/>
    </row>
    <row r="498" spans="1:7" s="80" customFormat="1" ht="12.5" x14ac:dyDescent="0.25">
      <c r="A498" s="21"/>
      <c r="B498" s="21"/>
      <c r="C498" s="87"/>
      <c r="D498" s="87"/>
      <c r="E498" s="87"/>
      <c r="F498" s="87"/>
      <c r="G498" s="87"/>
    </row>
    <row r="499" spans="1:7" s="80" customFormat="1" ht="12.5" x14ac:dyDescent="0.25">
      <c r="A499" s="21"/>
      <c r="B499" s="21"/>
      <c r="C499" s="87"/>
      <c r="D499" s="87"/>
      <c r="E499" s="87"/>
      <c r="F499" s="87"/>
      <c r="G499" s="87"/>
    </row>
    <row r="500" spans="1:7" s="80" customFormat="1" ht="12.5" x14ac:dyDescent="0.25">
      <c r="A500" s="21"/>
      <c r="B500" s="21"/>
      <c r="C500" s="87"/>
      <c r="D500" s="87"/>
      <c r="E500" s="87"/>
      <c r="F500" s="87"/>
      <c r="G500" s="87"/>
    </row>
    <row r="501" spans="1:7" s="80" customFormat="1" ht="12.5" x14ac:dyDescent="0.25">
      <c r="A501" s="21"/>
      <c r="B501" s="21"/>
      <c r="C501" s="87"/>
      <c r="D501" s="87"/>
      <c r="E501" s="87"/>
      <c r="F501" s="87"/>
      <c r="G501" s="87"/>
    </row>
    <row r="502" spans="1:7" s="80" customFormat="1" ht="12.5" x14ac:dyDescent="0.25">
      <c r="A502" s="21"/>
      <c r="B502" s="21"/>
      <c r="C502" s="87"/>
      <c r="D502" s="87"/>
      <c r="E502" s="87"/>
      <c r="F502" s="87"/>
      <c r="G502" s="87"/>
    </row>
    <row r="503" spans="1:7" s="80" customFormat="1" ht="12.5" x14ac:dyDescent="0.25">
      <c r="A503" s="21"/>
      <c r="B503" s="21"/>
      <c r="C503" s="87"/>
      <c r="D503" s="87"/>
      <c r="E503" s="87"/>
      <c r="F503" s="87"/>
      <c r="G503" s="87"/>
    </row>
    <row r="504" spans="1:7" s="80" customFormat="1" ht="12.5" x14ac:dyDescent="0.25">
      <c r="A504" s="21"/>
      <c r="B504" s="21"/>
      <c r="C504" s="87"/>
      <c r="D504" s="87"/>
      <c r="E504" s="87"/>
      <c r="F504" s="87"/>
      <c r="G504" s="87"/>
    </row>
    <row r="505" spans="1:7" s="80" customFormat="1" ht="12.5" x14ac:dyDescent="0.25">
      <c r="A505" s="21"/>
      <c r="B505" s="21"/>
      <c r="C505" s="87"/>
      <c r="D505" s="87"/>
      <c r="E505" s="87"/>
      <c r="F505" s="87"/>
      <c r="G505" s="87"/>
    </row>
    <row r="506" spans="1:7" s="80" customFormat="1" ht="12.5" x14ac:dyDescent="0.25">
      <c r="A506" s="21"/>
      <c r="B506" s="21"/>
      <c r="C506" s="87"/>
      <c r="D506" s="87"/>
      <c r="E506" s="87"/>
      <c r="F506" s="87"/>
      <c r="G506" s="87"/>
    </row>
    <row r="507" spans="1:7" s="80" customFormat="1" ht="12.5" x14ac:dyDescent="0.25">
      <c r="A507" s="21"/>
      <c r="B507" s="21"/>
      <c r="C507" s="87"/>
      <c r="D507" s="87"/>
      <c r="E507" s="87"/>
      <c r="F507" s="87"/>
      <c r="G507" s="87"/>
    </row>
    <row r="508" spans="1:7" s="80" customFormat="1" ht="12.5" x14ac:dyDescent="0.25">
      <c r="A508" s="21"/>
      <c r="B508" s="21"/>
      <c r="C508" s="87"/>
      <c r="D508" s="87"/>
      <c r="E508" s="87"/>
      <c r="F508" s="87"/>
      <c r="G508" s="87"/>
    </row>
    <row r="509" spans="1:7" s="80" customFormat="1" ht="12.5" x14ac:dyDescent="0.25">
      <c r="A509" s="21"/>
      <c r="B509" s="21"/>
      <c r="C509" s="87"/>
      <c r="D509" s="87"/>
      <c r="E509" s="87"/>
      <c r="F509" s="87"/>
      <c r="G509" s="87"/>
    </row>
    <row r="510" spans="1:7" s="80" customFormat="1" ht="12.5" x14ac:dyDescent="0.25">
      <c r="A510" s="21"/>
      <c r="B510" s="21"/>
      <c r="C510" s="87"/>
      <c r="D510" s="87"/>
      <c r="E510" s="87"/>
      <c r="F510" s="87"/>
      <c r="G510" s="87"/>
    </row>
    <row r="511" spans="1:7" s="80" customFormat="1" ht="12.5" x14ac:dyDescent="0.25">
      <c r="A511" s="21"/>
      <c r="B511" s="21"/>
      <c r="C511" s="87"/>
      <c r="D511" s="87"/>
      <c r="E511" s="87"/>
      <c r="F511" s="87"/>
      <c r="G511" s="87"/>
    </row>
    <row r="512" spans="1:7" s="80" customFormat="1" ht="12.5" x14ac:dyDescent="0.25">
      <c r="A512" s="21"/>
      <c r="B512" s="21"/>
      <c r="C512" s="87"/>
      <c r="D512" s="87"/>
      <c r="E512" s="87"/>
      <c r="F512" s="87"/>
      <c r="G512" s="87"/>
    </row>
    <row r="513" spans="1:7" s="80" customFormat="1" ht="12.5" x14ac:dyDescent="0.25">
      <c r="A513" s="21"/>
      <c r="B513" s="21"/>
      <c r="C513" s="87"/>
      <c r="D513" s="87"/>
      <c r="E513" s="87"/>
      <c r="F513" s="87"/>
      <c r="G513" s="87"/>
    </row>
    <row r="514" spans="1:7" s="80" customFormat="1" ht="12.5" x14ac:dyDescent="0.25">
      <c r="A514" s="21"/>
      <c r="B514" s="21"/>
      <c r="C514" s="87"/>
      <c r="D514" s="87"/>
      <c r="E514" s="87"/>
      <c r="F514" s="87"/>
      <c r="G514" s="87"/>
    </row>
    <row r="515" spans="1:7" s="80" customFormat="1" ht="12.5" x14ac:dyDescent="0.25">
      <c r="A515" s="21"/>
      <c r="B515" s="21"/>
      <c r="C515" s="87"/>
      <c r="D515" s="87"/>
      <c r="E515" s="87"/>
      <c r="F515" s="87"/>
      <c r="G515" s="87"/>
    </row>
    <row r="516" spans="1:7" s="80" customFormat="1" ht="12.5" x14ac:dyDescent="0.25">
      <c r="A516" s="21"/>
      <c r="B516" s="21"/>
      <c r="C516" s="87"/>
      <c r="D516" s="87"/>
      <c r="E516" s="87"/>
      <c r="F516" s="87"/>
      <c r="G516" s="87"/>
    </row>
    <row r="517" spans="1:7" s="80" customFormat="1" ht="12.5" x14ac:dyDescent="0.25">
      <c r="A517" s="21"/>
      <c r="B517" s="21"/>
      <c r="C517" s="87"/>
      <c r="D517" s="87"/>
      <c r="E517" s="87"/>
      <c r="F517" s="87"/>
      <c r="G517" s="87"/>
    </row>
    <row r="518" spans="1:7" s="80" customFormat="1" ht="12.5" x14ac:dyDescent="0.25">
      <c r="A518" s="21"/>
      <c r="B518" s="21"/>
      <c r="C518" s="87"/>
      <c r="D518" s="87"/>
      <c r="E518" s="87"/>
      <c r="F518" s="87"/>
      <c r="G518" s="87"/>
    </row>
    <row r="519" spans="1:7" s="80" customFormat="1" ht="12.5" x14ac:dyDescent="0.25">
      <c r="A519" s="21"/>
      <c r="B519" s="21"/>
      <c r="C519" s="87"/>
      <c r="D519" s="87"/>
      <c r="E519" s="87"/>
      <c r="F519" s="87"/>
      <c r="G519" s="87"/>
    </row>
    <row r="520" spans="1:7" s="80" customFormat="1" ht="12.5" x14ac:dyDescent="0.25">
      <c r="A520" s="21"/>
      <c r="B520" s="21"/>
      <c r="C520" s="87"/>
      <c r="D520" s="87"/>
      <c r="E520" s="87"/>
      <c r="F520" s="87"/>
      <c r="G520" s="87"/>
    </row>
    <row r="521" spans="1:7" s="80" customFormat="1" ht="12.5" x14ac:dyDescent="0.25">
      <c r="A521" s="21"/>
      <c r="B521" s="21"/>
      <c r="C521" s="87"/>
      <c r="D521" s="87"/>
      <c r="E521" s="87"/>
      <c r="F521" s="87"/>
      <c r="G521" s="87"/>
    </row>
    <row r="522" spans="1:7" s="80" customFormat="1" ht="12.5" x14ac:dyDescent="0.25">
      <c r="A522" s="21"/>
      <c r="B522" s="21"/>
      <c r="C522" s="87"/>
      <c r="D522" s="87"/>
      <c r="E522" s="87"/>
      <c r="F522" s="87"/>
      <c r="G522" s="87"/>
    </row>
    <row r="523" spans="1:7" s="80" customFormat="1" ht="12.5" x14ac:dyDescent="0.25">
      <c r="A523" s="21"/>
      <c r="B523" s="21"/>
      <c r="C523" s="87"/>
      <c r="D523" s="87"/>
      <c r="E523" s="87"/>
      <c r="F523" s="87"/>
      <c r="G523" s="87"/>
    </row>
    <row r="524" spans="1:7" s="80" customFormat="1" ht="12.5" x14ac:dyDescent="0.25">
      <c r="A524" s="21"/>
      <c r="B524" s="21"/>
      <c r="C524" s="87"/>
      <c r="D524" s="87"/>
      <c r="E524" s="87"/>
      <c r="F524" s="87"/>
      <c r="G524" s="87"/>
    </row>
    <row r="525" spans="1:7" s="80" customFormat="1" ht="12.5" x14ac:dyDescent="0.25">
      <c r="A525" s="21"/>
      <c r="B525" s="21"/>
      <c r="C525" s="87"/>
      <c r="D525" s="87"/>
      <c r="E525" s="87"/>
      <c r="F525" s="87"/>
      <c r="G525" s="87"/>
    </row>
    <row r="526" spans="1:7" s="80" customFormat="1" ht="12.5" x14ac:dyDescent="0.25">
      <c r="A526" s="21"/>
      <c r="B526" s="21"/>
      <c r="C526" s="87"/>
      <c r="D526" s="87"/>
      <c r="E526" s="87"/>
      <c r="F526" s="87"/>
      <c r="G526" s="87"/>
    </row>
    <row r="527" spans="1:7" s="80" customFormat="1" ht="12.5" x14ac:dyDescent="0.25">
      <c r="A527" s="21"/>
      <c r="B527" s="21"/>
      <c r="C527" s="87"/>
      <c r="D527" s="87"/>
      <c r="E527" s="87"/>
      <c r="F527" s="87"/>
      <c r="G527" s="87"/>
    </row>
    <row r="528" spans="1:7" s="80" customFormat="1" ht="12.5" x14ac:dyDescent="0.25">
      <c r="A528" s="21"/>
      <c r="B528" s="21"/>
      <c r="C528" s="87"/>
      <c r="D528" s="87"/>
      <c r="E528" s="87"/>
      <c r="F528" s="87"/>
      <c r="G528" s="87"/>
    </row>
    <row r="529" spans="1:7" s="80" customFormat="1" ht="12.5" x14ac:dyDescent="0.25">
      <c r="A529" s="21"/>
      <c r="B529" s="21"/>
      <c r="C529" s="87"/>
      <c r="D529" s="87"/>
      <c r="E529" s="87"/>
      <c r="F529" s="87"/>
      <c r="G529" s="87"/>
    </row>
    <row r="530" spans="1:7" s="80" customFormat="1" ht="12.5" x14ac:dyDescent="0.25">
      <c r="A530" s="21"/>
      <c r="B530" s="21"/>
      <c r="C530" s="87"/>
      <c r="D530" s="87"/>
      <c r="E530" s="87"/>
      <c r="F530" s="87"/>
      <c r="G530" s="87"/>
    </row>
    <row r="531" spans="1:7" s="80" customFormat="1" ht="12.5" x14ac:dyDescent="0.25">
      <c r="A531" s="21"/>
      <c r="B531" s="21"/>
      <c r="C531" s="87"/>
      <c r="D531" s="87"/>
      <c r="E531" s="87"/>
      <c r="F531" s="87"/>
      <c r="G531" s="87"/>
    </row>
    <row r="532" spans="1:7" s="80" customFormat="1" ht="12.5" x14ac:dyDescent="0.25">
      <c r="A532" s="21"/>
      <c r="B532" s="21"/>
      <c r="C532" s="87"/>
      <c r="D532" s="87"/>
      <c r="E532" s="87"/>
      <c r="F532" s="87"/>
      <c r="G532" s="87"/>
    </row>
    <row r="533" spans="1:7" s="80" customFormat="1" ht="12.5" x14ac:dyDescent="0.25">
      <c r="A533" s="21"/>
      <c r="B533" s="21"/>
      <c r="C533" s="87"/>
      <c r="D533" s="87"/>
      <c r="E533" s="87"/>
      <c r="F533" s="87"/>
      <c r="G533" s="87"/>
    </row>
    <row r="534" spans="1:7" s="80" customFormat="1" ht="12.5" x14ac:dyDescent="0.25">
      <c r="A534" s="21"/>
      <c r="B534" s="21"/>
      <c r="C534" s="87"/>
      <c r="D534" s="87"/>
      <c r="E534" s="87"/>
      <c r="F534" s="87"/>
      <c r="G534" s="87"/>
    </row>
    <row r="535" spans="1:7" s="80" customFormat="1" ht="12.5" x14ac:dyDescent="0.25">
      <c r="A535" s="21"/>
      <c r="B535" s="21"/>
      <c r="C535" s="87"/>
      <c r="D535" s="87"/>
      <c r="E535" s="87"/>
      <c r="F535" s="87"/>
      <c r="G535" s="87"/>
    </row>
    <row r="536" spans="1:7" s="80" customFormat="1" ht="12.5" x14ac:dyDescent="0.25">
      <c r="A536" s="21"/>
      <c r="B536" s="21"/>
      <c r="C536" s="87"/>
      <c r="D536" s="87"/>
      <c r="E536" s="87"/>
      <c r="F536" s="87"/>
      <c r="G536" s="87"/>
    </row>
    <row r="537" spans="1:7" s="80" customFormat="1" ht="12.5" x14ac:dyDescent="0.25">
      <c r="A537" s="21"/>
      <c r="B537" s="21"/>
      <c r="C537" s="87"/>
      <c r="D537" s="87"/>
      <c r="E537" s="87"/>
      <c r="F537" s="87"/>
      <c r="G537" s="87"/>
    </row>
    <row r="538" spans="1:7" s="80" customFormat="1" ht="12.5" x14ac:dyDescent="0.25">
      <c r="A538" s="21"/>
      <c r="B538" s="21"/>
      <c r="C538" s="87"/>
      <c r="D538" s="87"/>
      <c r="E538" s="87"/>
      <c r="F538" s="87"/>
      <c r="G538" s="87"/>
    </row>
    <row r="539" spans="1:7" s="80" customFormat="1" ht="12.5" x14ac:dyDescent="0.25">
      <c r="A539" s="21"/>
      <c r="B539" s="21"/>
      <c r="C539" s="87"/>
      <c r="D539" s="87"/>
      <c r="E539" s="87"/>
      <c r="F539" s="87"/>
      <c r="G539" s="87"/>
    </row>
    <row r="540" spans="1:7" s="80" customFormat="1" ht="12.5" x14ac:dyDescent="0.25">
      <c r="A540" s="21"/>
      <c r="B540" s="21"/>
      <c r="C540" s="87"/>
      <c r="D540" s="87"/>
      <c r="E540" s="87"/>
      <c r="F540" s="87"/>
      <c r="G540" s="87"/>
    </row>
    <row r="541" spans="1:7" s="80" customFormat="1" ht="12.5" x14ac:dyDescent="0.25">
      <c r="A541" s="21"/>
      <c r="B541" s="21"/>
      <c r="C541" s="87"/>
      <c r="D541" s="87"/>
      <c r="E541" s="87"/>
      <c r="F541" s="87"/>
      <c r="G541" s="87"/>
    </row>
    <row r="542" spans="1:7" s="80" customFormat="1" ht="12.5" x14ac:dyDescent="0.25">
      <c r="A542" s="21"/>
      <c r="B542" s="21"/>
      <c r="C542" s="87"/>
      <c r="D542" s="87"/>
      <c r="E542" s="87"/>
      <c r="F542" s="87"/>
      <c r="G542" s="87"/>
    </row>
    <row r="543" spans="1:7" s="80" customFormat="1" ht="12.5" x14ac:dyDescent="0.25">
      <c r="A543" s="21"/>
      <c r="B543" s="21"/>
      <c r="C543" s="87"/>
      <c r="D543" s="87"/>
      <c r="E543" s="87"/>
      <c r="F543" s="87"/>
      <c r="G543" s="87"/>
    </row>
    <row r="544" spans="1:7" s="80" customFormat="1" ht="12.5" x14ac:dyDescent="0.25">
      <c r="A544" s="21"/>
      <c r="B544" s="21"/>
      <c r="C544" s="87"/>
      <c r="D544" s="87"/>
      <c r="E544" s="87"/>
      <c r="F544" s="87"/>
      <c r="G544" s="87"/>
    </row>
    <row r="545" spans="1:7" s="80" customFormat="1" ht="12.5" x14ac:dyDescent="0.25">
      <c r="A545" s="21"/>
      <c r="B545" s="21"/>
      <c r="C545" s="87"/>
      <c r="D545" s="87"/>
      <c r="E545" s="87"/>
      <c r="F545" s="87"/>
      <c r="G545" s="87"/>
    </row>
    <row r="546" spans="1:7" s="80" customFormat="1" ht="12.5" x14ac:dyDescent="0.25">
      <c r="A546" s="21"/>
      <c r="B546" s="21"/>
      <c r="C546" s="87"/>
      <c r="D546" s="87"/>
      <c r="E546" s="87"/>
      <c r="F546" s="87"/>
      <c r="G546" s="87"/>
    </row>
    <row r="547" spans="1:7" s="80" customFormat="1" ht="12.5" x14ac:dyDescent="0.25">
      <c r="A547" s="21"/>
      <c r="B547" s="21"/>
      <c r="C547" s="87"/>
      <c r="D547" s="87"/>
      <c r="E547" s="87"/>
      <c r="F547" s="87"/>
      <c r="G547" s="87"/>
    </row>
    <row r="548" spans="1:7" s="80" customFormat="1" ht="12.5" x14ac:dyDescent="0.25">
      <c r="A548" s="21"/>
      <c r="B548" s="21"/>
      <c r="C548" s="87"/>
      <c r="D548" s="87"/>
      <c r="E548" s="87"/>
      <c r="F548" s="87"/>
      <c r="G548" s="87"/>
    </row>
    <row r="549" spans="1:7" s="80" customFormat="1" ht="12.5" x14ac:dyDescent="0.25">
      <c r="A549" s="21"/>
      <c r="B549" s="21"/>
      <c r="C549" s="87"/>
      <c r="D549" s="87"/>
      <c r="E549" s="87"/>
      <c r="F549" s="87"/>
      <c r="G549" s="87"/>
    </row>
    <row r="550" spans="1:7" s="80" customFormat="1" ht="12.5" x14ac:dyDescent="0.25">
      <c r="A550" s="21"/>
      <c r="B550" s="21"/>
      <c r="C550" s="87"/>
      <c r="D550" s="87"/>
      <c r="E550" s="87"/>
      <c r="F550" s="87"/>
      <c r="G550" s="87"/>
    </row>
    <row r="551" spans="1:7" s="80" customFormat="1" ht="12.5" x14ac:dyDescent="0.25">
      <c r="A551" s="21"/>
      <c r="B551" s="21"/>
      <c r="C551" s="87"/>
      <c r="D551" s="87"/>
      <c r="E551" s="87"/>
      <c r="F551" s="87"/>
      <c r="G551" s="87"/>
    </row>
    <row r="552" spans="1:7" s="80" customFormat="1" ht="12.5" x14ac:dyDescent="0.25">
      <c r="A552" s="21"/>
      <c r="B552" s="21"/>
      <c r="C552" s="87"/>
      <c r="D552" s="87"/>
      <c r="E552" s="87"/>
      <c r="F552" s="87"/>
      <c r="G552" s="87"/>
    </row>
    <row r="553" spans="1:7" s="80" customFormat="1" ht="12.5" x14ac:dyDescent="0.25">
      <c r="A553" s="21"/>
      <c r="B553" s="21"/>
      <c r="C553" s="87"/>
      <c r="D553" s="87"/>
      <c r="E553" s="87"/>
      <c r="F553" s="87"/>
      <c r="G553" s="87"/>
    </row>
    <row r="554" spans="1:7" s="80" customFormat="1" ht="12.5" x14ac:dyDescent="0.25">
      <c r="A554" s="21"/>
      <c r="B554" s="21"/>
      <c r="C554" s="87"/>
      <c r="D554" s="87"/>
      <c r="E554" s="87"/>
      <c r="F554" s="87"/>
      <c r="G554" s="87"/>
    </row>
    <row r="555" spans="1:7" s="80" customFormat="1" ht="12.5" x14ac:dyDescent="0.25">
      <c r="A555" s="21"/>
      <c r="B555" s="21"/>
      <c r="C555" s="87"/>
      <c r="D555" s="87"/>
      <c r="E555" s="87"/>
      <c r="F555" s="87"/>
      <c r="G555" s="87"/>
    </row>
    <row r="556" spans="1:7" s="80" customFormat="1" ht="12.5" x14ac:dyDescent="0.25">
      <c r="A556" s="21"/>
      <c r="B556" s="21"/>
      <c r="C556" s="87"/>
      <c r="D556" s="87"/>
      <c r="E556" s="87"/>
      <c r="F556" s="87"/>
      <c r="G556" s="87"/>
    </row>
    <row r="557" spans="1:7" s="80" customFormat="1" ht="12.5" x14ac:dyDescent="0.25">
      <c r="A557" s="21"/>
      <c r="B557" s="21"/>
      <c r="C557" s="87"/>
      <c r="D557" s="87"/>
      <c r="E557" s="87"/>
      <c r="F557" s="87"/>
      <c r="G557" s="87"/>
    </row>
    <row r="558" spans="1:7" s="80" customFormat="1" ht="12.5" x14ac:dyDescent="0.25">
      <c r="A558" s="21"/>
      <c r="B558" s="21"/>
      <c r="C558" s="87"/>
      <c r="D558" s="87"/>
      <c r="E558" s="87"/>
      <c r="F558" s="87"/>
      <c r="G558" s="87"/>
    </row>
    <row r="559" spans="1:7" s="80" customFormat="1" ht="12.5" x14ac:dyDescent="0.25">
      <c r="A559" s="21"/>
      <c r="B559" s="21"/>
      <c r="C559" s="87"/>
      <c r="D559" s="87"/>
      <c r="E559" s="87"/>
      <c r="F559" s="87"/>
      <c r="G559" s="87"/>
    </row>
    <row r="560" spans="1:7" s="80" customFormat="1" ht="12.5" x14ac:dyDescent="0.25">
      <c r="A560" s="21"/>
      <c r="B560" s="21"/>
      <c r="C560" s="87"/>
      <c r="D560" s="87"/>
      <c r="E560" s="87"/>
      <c r="F560" s="87"/>
      <c r="G560" s="87"/>
    </row>
    <row r="561" spans="1:7" s="80" customFormat="1" ht="12.5" x14ac:dyDescent="0.25">
      <c r="A561" s="21"/>
      <c r="B561" s="21"/>
      <c r="C561" s="87"/>
      <c r="D561" s="87"/>
      <c r="E561" s="87"/>
      <c r="F561" s="87"/>
      <c r="G561" s="87"/>
    </row>
    <row r="562" spans="1:7" s="80" customFormat="1" ht="12.5" x14ac:dyDescent="0.25">
      <c r="A562" s="21"/>
      <c r="B562" s="21"/>
      <c r="C562" s="87"/>
      <c r="D562" s="87"/>
      <c r="E562" s="87"/>
      <c r="F562" s="87"/>
      <c r="G562" s="87"/>
    </row>
    <row r="563" spans="1:7" s="80" customFormat="1" ht="12.5" x14ac:dyDescent="0.25">
      <c r="A563" s="21"/>
      <c r="B563" s="21"/>
      <c r="C563" s="87"/>
      <c r="D563" s="87"/>
      <c r="E563" s="87"/>
      <c r="F563" s="87"/>
      <c r="G563" s="87"/>
    </row>
    <row r="564" spans="1:7" s="80" customFormat="1" ht="12.5" x14ac:dyDescent="0.25">
      <c r="A564" s="21"/>
      <c r="B564" s="21"/>
      <c r="C564" s="87"/>
      <c r="D564" s="87"/>
      <c r="E564" s="87"/>
      <c r="F564" s="87"/>
      <c r="G564" s="87"/>
    </row>
    <row r="565" spans="1:7" s="80" customFormat="1" ht="12.5" x14ac:dyDescent="0.25">
      <c r="A565" s="21"/>
      <c r="B565" s="21"/>
      <c r="C565" s="87"/>
      <c r="D565" s="87"/>
      <c r="E565" s="87"/>
      <c r="F565" s="87"/>
      <c r="G565" s="87"/>
    </row>
    <row r="566" spans="1:7" s="80" customFormat="1" ht="12.5" x14ac:dyDescent="0.25">
      <c r="A566" s="21"/>
      <c r="B566" s="21"/>
      <c r="C566" s="87"/>
      <c r="D566" s="87"/>
      <c r="E566" s="87"/>
      <c r="F566" s="87"/>
      <c r="G566" s="87"/>
    </row>
    <row r="567" spans="1:7" s="80" customFormat="1" ht="12.5" x14ac:dyDescent="0.25">
      <c r="A567" s="21"/>
      <c r="B567" s="21"/>
      <c r="C567" s="87"/>
      <c r="D567" s="87"/>
      <c r="E567" s="87"/>
      <c r="F567" s="87"/>
      <c r="G567" s="87"/>
    </row>
    <row r="568" spans="1:7" s="80" customFormat="1" ht="12.5" x14ac:dyDescent="0.25">
      <c r="A568" s="21"/>
      <c r="B568" s="21"/>
      <c r="C568" s="87"/>
      <c r="D568" s="87"/>
      <c r="E568" s="87"/>
      <c r="F568" s="87"/>
      <c r="G568" s="87"/>
    </row>
    <row r="569" spans="1:7" s="80" customFormat="1" ht="12.5" x14ac:dyDescent="0.25">
      <c r="A569" s="21"/>
      <c r="B569" s="21"/>
      <c r="C569" s="87"/>
      <c r="D569" s="87"/>
      <c r="E569" s="87"/>
      <c r="F569" s="87"/>
      <c r="G569" s="87"/>
    </row>
    <row r="570" spans="1:7" s="80" customFormat="1" ht="12.5" x14ac:dyDescent="0.25">
      <c r="A570" s="21"/>
      <c r="B570" s="21"/>
      <c r="C570" s="87"/>
      <c r="D570" s="87"/>
      <c r="E570" s="87"/>
      <c r="F570" s="87"/>
      <c r="G570" s="87"/>
    </row>
    <row r="571" spans="1:7" s="80" customFormat="1" ht="12.5" x14ac:dyDescent="0.25">
      <c r="A571" s="21"/>
      <c r="B571" s="21"/>
      <c r="C571" s="87"/>
      <c r="D571" s="87"/>
      <c r="E571" s="87"/>
      <c r="F571" s="87"/>
      <c r="G571" s="87"/>
    </row>
    <row r="572" spans="1:7" s="80" customFormat="1" ht="12.5" x14ac:dyDescent="0.25">
      <c r="A572" s="21"/>
      <c r="B572" s="21"/>
      <c r="C572" s="87"/>
      <c r="D572" s="87"/>
      <c r="E572" s="87"/>
      <c r="F572" s="87"/>
      <c r="G572" s="87"/>
    </row>
    <row r="573" spans="1:7" s="80" customFormat="1" ht="12.5" x14ac:dyDescent="0.25">
      <c r="A573" s="21"/>
      <c r="B573" s="21"/>
      <c r="C573" s="87"/>
      <c r="D573" s="87"/>
      <c r="E573" s="87"/>
      <c r="F573" s="87"/>
      <c r="G573" s="87"/>
    </row>
    <row r="574" spans="1:7" s="80" customFormat="1" ht="12.5" x14ac:dyDescent="0.25">
      <c r="A574" s="21"/>
      <c r="B574" s="21"/>
      <c r="C574" s="87"/>
      <c r="D574" s="87"/>
      <c r="E574" s="87"/>
      <c r="F574" s="87"/>
      <c r="G574" s="87"/>
    </row>
    <row r="575" spans="1:7" s="80" customFormat="1" ht="12.5" x14ac:dyDescent="0.25">
      <c r="A575" s="21"/>
      <c r="B575" s="21"/>
      <c r="C575" s="87"/>
      <c r="D575" s="87"/>
      <c r="E575" s="87"/>
      <c r="F575" s="87"/>
      <c r="G575" s="87"/>
    </row>
    <row r="576" spans="1:7" s="80" customFormat="1" ht="12.5" x14ac:dyDescent="0.25">
      <c r="A576" s="21"/>
      <c r="B576" s="21"/>
      <c r="C576" s="87"/>
      <c r="D576" s="87"/>
      <c r="E576" s="87"/>
      <c r="F576" s="87"/>
      <c r="G576" s="87"/>
    </row>
    <row r="577" spans="1:7" s="80" customFormat="1" ht="12.5" x14ac:dyDescent="0.25">
      <c r="A577" s="21"/>
      <c r="B577" s="21"/>
      <c r="C577" s="87"/>
      <c r="D577" s="87"/>
      <c r="E577" s="87"/>
      <c r="F577" s="87"/>
      <c r="G577" s="87"/>
    </row>
    <row r="578" spans="1:7" s="80" customFormat="1" ht="12.5" x14ac:dyDescent="0.25">
      <c r="A578" s="21"/>
      <c r="B578" s="21"/>
      <c r="C578" s="87"/>
      <c r="D578" s="87"/>
      <c r="E578" s="87"/>
      <c r="F578" s="87"/>
      <c r="G578" s="87"/>
    </row>
    <row r="579" spans="1:7" s="80" customFormat="1" ht="12.5" x14ac:dyDescent="0.25">
      <c r="A579" s="21"/>
      <c r="B579" s="21"/>
      <c r="C579" s="87"/>
      <c r="D579" s="87"/>
      <c r="E579" s="87"/>
      <c r="F579" s="87"/>
      <c r="G579" s="87"/>
    </row>
    <row r="580" spans="1:7" s="80" customFormat="1" ht="12.5" x14ac:dyDescent="0.25">
      <c r="A580" s="21"/>
      <c r="B580" s="21"/>
      <c r="C580" s="87"/>
      <c r="D580" s="87"/>
      <c r="E580" s="87"/>
      <c r="F580" s="87"/>
      <c r="G580" s="87"/>
    </row>
    <row r="581" spans="1:7" s="80" customFormat="1" ht="12.5" x14ac:dyDescent="0.25">
      <c r="A581" s="21"/>
      <c r="B581" s="21"/>
      <c r="C581" s="87"/>
      <c r="D581" s="87"/>
      <c r="E581" s="87"/>
      <c r="F581" s="87"/>
      <c r="G581" s="87"/>
    </row>
    <row r="582" spans="1:7" s="80" customFormat="1" ht="12.5" x14ac:dyDescent="0.25">
      <c r="A582" s="21"/>
      <c r="B582" s="21"/>
      <c r="C582" s="87"/>
      <c r="D582" s="87"/>
      <c r="E582" s="87"/>
      <c r="F582" s="87"/>
      <c r="G582" s="87"/>
    </row>
    <row r="583" spans="1:7" s="80" customFormat="1" ht="12.5" x14ac:dyDescent="0.25">
      <c r="A583" s="21"/>
      <c r="B583" s="21"/>
      <c r="C583" s="87"/>
      <c r="D583" s="87"/>
      <c r="E583" s="87"/>
      <c r="F583" s="87"/>
      <c r="G583" s="87"/>
    </row>
    <row r="584" spans="1:7" s="80" customFormat="1" ht="12.5" x14ac:dyDescent="0.25">
      <c r="A584" s="21"/>
      <c r="B584" s="21"/>
      <c r="C584" s="87"/>
      <c r="D584" s="87"/>
      <c r="E584" s="87"/>
      <c r="F584" s="87"/>
      <c r="G584" s="87"/>
    </row>
    <row r="585" spans="1:7" s="80" customFormat="1" ht="12.5" x14ac:dyDescent="0.25">
      <c r="A585" s="21"/>
      <c r="B585" s="21"/>
      <c r="C585" s="87"/>
      <c r="D585" s="87"/>
      <c r="E585" s="87"/>
      <c r="F585" s="87"/>
      <c r="G585" s="87"/>
    </row>
    <row r="586" spans="1:7" s="80" customFormat="1" ht="12.5" x14ac:dyDescent="0.25">
      <c r="A586" s="21"/>
      <c r="B586" s="21"/>
      <c r="C586" s="87"/>
      <c r="D586" s="87"/>
      <c r="E586" s="87"/>
      <c r="F586" s="87"/>
      <c r="G586" s="87"/>
    </row>
    <row r="587" spans="1:7" s="80" customFormat="1" ht="12.5" x14ac:dyDescent="0.25">
      <c r="A587" s="21"/>
      <c r="B587" s="21"/>
      <c r="C587" s="87"/>
      <c r="D587" s="87"/>
      <c r="E587" s="87"/>
      <c r="F587" s="87"/>
      <c r="G587" s="87"/>
    </row>
    <row r="588" spans="1:7" s="80" customFormat="1" ht="12.5" x14ac:dyDescent="0.25">
      <c r="A588" s="21"/>
      <c r="B588" s="21"/>
      <c r="C588" s="87"/>
      <c r="D588" s="87"/>
      <c r="E588" s="87"/>
      <c r="F588" s="87"/>
      <c r="G588" s="87"/>
    </row>
    <row r="589" spans="1:7" s="80" customFormat="1" ht="12.5" x14ac:dyDescent="0.25">
      <c r="A589" s="21"/>
      <c r="B589" s="21"/>
      <c r="C589" s="87"/>
      <c r="D589" s="87"/>
      <c r="E589" s="87"/>
      <c r="F589" s="87"/>
      <c r="G589" s="87"/>
    </row>
    <row r="590" spans="1:7" s="80" customFormat="1" ht="12.5" x14ac:dyDescent="0.25">
      <c r="A590" s="21"/>
      <c r="B590" s="21"/>
      <c r="C590" s="87"/>
      <c r="D590" s="87"/>
      <c r="E590" s="87"/>
      <c r="F590" s="87"/>
      <c r="G590" s="87"/>
    </row>
    <row r="591" spans="1:7" s="80" customFormat="1" ht="12.5" x14ac:dyDescent="0.25">
      <c r="A591" s="21"/>
      <c r="B591" s="21"/>
      <c r="C591" s="87"/>
      <c r="D591" s="87"/>
      <c r="E591" s="87"/>
      <c r="F591" s="87"/>
      <c r="G591" s="87"/>
    </row>
    <row r="592" spans="1:7" s="80" customFormat="1" ht="12.5" x14ac:dyDescent="0.25">
      <c r="A592" s="21"/>
      <c r="B592" s="21"/>
      <c r="C592" s="87"/>
      <c r="D592" s="87"/>
      <c r="E592" s="87"/>
      <c r="F592" s="87"/>
      <c r="G592" s="87"/>
    </row>
    <row r="593" spans="1:7" s="80" customFormat="1" ht="12.5" x14ac:dyDescent="0.25">
      <c r="A593" s="21"/>
      <c r="B593" s="21"/>
      <c r="C593" s="87"/>
      <c r="D593" s="87"/>
      <c r="E593" s="87"/>
      <c r="F593" s="87"/>
      <c r="G593" s="87"/>
    </row>
    <row r="594" spans="1:7" s="80" customFormat="1" ht="12.5" x14ac:dyDescent="0.25">
      <c r="A594" s="21"/>
      <c r="B594" s="21"/>
      <c r="C594" s="87"/>
      <c r="D594" s="87"/>
      <c r="E594" s="87"/>
      <c r="F594" s="87"/>
      <c r="G594" s="87"/>
    </row>
    <row r="595" spans="1:7" s="80" customFormat="1" ht="12.5" x14ac:dyDescent="0.25">
      <c r="A595" s="21"/>
      <c r="B595" s="21"/>
      <c r="C595" s="87"/>
      <c r="D595" s="87"/>
      <c r="E595" s="87"/>
      <c r="F595" s="87"/>
      <c r="G595" s="87"/>
    </row>
    <row r="596" spans="1:7" s="80" customFormat="1" ht="12.5" x14ac:dyDescent="0.25">
      <c r="A596" s="21"/>
      <c r="B596" s="21"/>
      <c r="C596" s="87"/>
      <c r="D596" s="87"/>
      <c r="E596" s="87"/>
      <c r="F596" s="87"/>
      <c r="G596" s="87"/>
    </row>
    <row r="597" spans="1:7" s="80" customFormat="1" ht="12.5" x14ac:dyDescent="0.25">
      <c r="A597" s="21"/>
      <c r="B597" s="21"/>
      <c r="C597" s="87"/>
      <c r="D597" s="87"/>
      <c r="E597" s="87"/>
      <c r="F597" s="87"/>
      <c r="G597" s="87"/>
    </row>
    <row r="598" spans="1:7" s="80" customFormat="1" ht="12.5" x14ac:dyDescent="0.25">
      <c r="A598" s="21"/>
      <c r="B598" s="21"/>
      <c r="C598" s="87"/>
      <c r="D598" s="87"/>
      <c r="E598" s="87"/>
      <c r="F598" s="87"/>
      <c r="G598" s="87"/>
    </row>
    <row r="599" spans="1:7" s="80" customFormat="1" ht="12.5" x14ac:dyDescent="0.25">
      <c r="A599" s="21"/>
      <c r="B599" s="21"/>
      <c r="C599" s="87"/>
      <c r="D599" s="87"/>
      <c r="E599" s="87"/>
      <c r="F599" s="87"/>
      <c r="G599" s="87"/>
    </row>
    <row r="600" spans="1:7" s="80" customFormat="1" ht="12.5" x14ac:dyDescent="0.25">
      <c r="A600" s="21"/>
      <c r="B600" s="21"/>
      <c r="C600" s="87"/>
      <c r="D600" s="87"/>
      <c r="E600" s="87"/>
      <c r="F600" s="87"/>
      <c r="G600" s="87"/>
    </row>
    <row r="601" spans="1:7" s="80" customFormat="1" ht="12.5" x14ac:dyDescent="0.25">
      <c r="A601" s="21"/>
      <c r="B601" s="21"/>
      <c r="C601" s="87"/>
      <c r="D601" s="87"/>
      <c r="E601" s="87"/>
      <c r="F601" s="87"/>
      <c r="G601" s="87"/>
    </row>
    <row r="602" spans="1:7" s="80" customFormat="1" ht="12.5" x14ac:dyDescent="0.25">
      <c r="A602" s="21"/>
      <c r="B602" s="21"/>
      <c r="C602" s="87"/>
      <c r="D602" s="87"/>
      <c r="E602" s="87"/>
      <c r="F602" s="87"/>
      <c r="G602" s="87"/>
    </row>
    <row r="603" spans="1:7" s="80" customFormat="1" ht="12.5" x14ac:dyDescent="0.25">
      <c r="A603" s="21"/>
      <c r="B603" s="21"/>
      <c r="C603" s="87"/>
      <c r="D603" s="87"/>
      <c r="E603" s="87"/>
      <c r="F603" s="87"/>
      <c r="G603" s="87"/>
    </row>
    <row r="604" spans="1:7" s="80" customFormat="1" ht="12.5" x14ac:dyDescent="0.25">
      <c r="A604" s="21"/>
      <c r="B604" s="21"/>
      <c r="C604" s="87"/>
      <c r="D604" s="87"/>
      <c r="E604" s="87"/>
      <c r="F604" s="87"/>
      <c r="G604" s="87"/>
    </row>
    <row r="605" spans="1:7" s="80" customFormat="1" ht="12.5" x14ac:dyDescent="0.25">
      <c r="A605" s="21"/>
      <c r="B605" s="21"/>
      <c r="C605" s="87"/>
      <c r="D605" s="87"/>
      <c r="E605" s="87"/>
      <c r="F605" s="87"/>
      <c r="G605" s="87"/>
    </row>
    <row r="606" spans="1:7" s="80" customFormat="1" ht="12.5" x14ac:dyDescent="0.25">
      <c r="A606" s="21"/>
      <c r="B606" s="21"/>
      <c r="C606" s="87"/>
      <c r="D606" s="87"/>
      <c r="E606" s="87"/>
      <c r="F606" s="87"/>
      <c r="G606" s="87"/>
    </row>
    <row r="607" spans="1:7" s="80" customFormat="1" ht="12.5" x14ac:dyDescent="0.25">
      <c r="A607" s="21"/>
      <c r="B607" s="21"/>
      <c r="C607" s="87"/>
      <c r="D607" s="87"/>
      <c r="E607" s="87"/>
      <c r="F607" s="87"/>
      <c r="G607" s="87"/>
    </row>
    <row r="608" spans="1:7" s="80" customFormat="1" ht="12.5" x14ac:dyDescent="0.25">
      <c r="A608" s="21"/>
      <c r="B608" s="21"/>
      <c r="C608" s="87"/>
      <c r="D608" s="87"/>
      <c r="E608" s="87"/>
      <c r="F608" s="87"/>
      <c r="G608" s="87"/>
    </row>
    <row r="609" spans="1:7" s="80" customFormat="1" ht="12.5" x14ac:dyDescent="0.25">
      <c r="A609" s="21"/>
      <c r="B609" s="21"/>
      <c r="C609" s="87"/>
      <c r="D609" s="87"/>
      <c r="E609" s="87"/>
      <c r="F609" s="87"/>
      <c r="G609" s="87"/>
    </row>
    <row r="610" spans="1:7" s="80" customFormat="1" ht="12.5" x14ac:dyDescent="0.25">
      <c r="A610" s="21"/>
      <c r="B610" s="21"/>
      <c r="C610" s="87"/>
      <c r="D610" s="87"/>
      <c r="E610" s="87"/>
      <c r="F610" s="87"/>
      <c r="G610" s="87"/>
    </row>
    <row r="611" spans="1:7" s="80" customFormat="1" ht="12.5" x14ac:dyDescent="0.25">
      <c r="A611" s="21"/>
      <c r="B611" s="21"/>
      <c r="C611" s="87"/>
      <c r="D611" s="87"/>
      <c r="E611" s="87"/>
      <c r="F611" s="87"/>
      <c r="G611" s="87"/>
    </row>
    <row r="612" spans="1:7" s="80" customFormat="1" ht="12.5" x14ac:dyDescent="0.25">
      <c r="A612" s="21"/>
      <c r="B612" s="21"/>
      <c r="C612" s="87"/>
      <c r="D612" s="87"/>
      <c r="E612" s="87"/>
      <c r="F612" s="87"/>
      <c r="G612" s="87"/>
    </row>
    <row r="613" spans="1:7" s="80" customFormat="1" ht="12.5" x14ac:dyDescent="0.25">
      <c r="A613" s="21"/>
      <c r="B613" s="21"/>
      <c r="C613" s="87"/>
      <c r="D613" s="87"/>
      <c r="E613" s="87"/>
      <c r="F613" s="87"/>
      <c r="G613" s="87"/>
    </row>
    <row r="614" spans="1:7" s="80" customFormat="1" ht="12.5" x14ac:dyDescent="0.25">
      <c r="A614" s="21"/>
      <c r="B614" s="21"/>
      <c r="C614" s="87"/>
      <c r="D614" s="87"/>
      <c r="E614" s="87"/>
      <c r="F614" s="87"/>
      <c r="G614" s="87"/>
    </row>
    <row r="615" spans="1:7" s="80" customFormat="1" ht="12.5" x14ac:dyDescent="0.25">
      <c r="A615" s="21"/>
      <c r="B615" s="21"/>
      <c r="C615" s="87"/>
      <c r="D615" s="87"/>
      <c r="E615" s="87"/>
      <c r="F615" s="87"/>
      <c r="G615" s="87"/>
    </row>
    <row r="616" spans="1:7" s="80" customFormat="1" ht="12.5" x14ac:dyDescent="0.25">
      <c r="A616" s="21"/>
      <c r="B616" s="21"/>
      <c r="C616" s="87"/>
      <c r="D616" s="87"/>
      <c r="E616" s="87"/>
      <c r="F616" s="87"/>
      <c r="G616" s="87"/>
    </row>
    <row r="617" spans="1:7" s="80" customFormat="1" ht="12.5" x14ac:dyDescent="0.25">
      <c r="A617" s="21"/>
      <c r="B617" s="21"/>
      <c r="C617" s="87"/>
      <c r="D617" s="87"/>
      <c r="E617" s="87"/>
      <c r="F617" s="87"/>
      <c r="G617" s="87"/>
    </row>
    <row r="618" spans="1:7" s="80" customFormat="1" ht="12.5" x14ac:dyDescent="0.25">
      <c r="A618" s="21"/>
      <c r="B618" s="21"/>
      <c r="C618" s="87"/>
      <c r="D618" s="87"/>
      <c r="E618" s="87"/>
      <c r="F618" s="87"/>
      <c r="G618" s="87"/>
    </row>
    <row r="619" spans="1:7" s="80" customFormat="1" ht="12.5" x14ac:dyDescent="0.25">
      <c r="A619" s="21"/>
      <c r="B619" s="21"/>
      <c r="C619" s="87"/>
      <c r="D619" s="87"/>
      <c r="E619" s="87"/>
      <c r="F619" s="87"/>
      <c r="G619" s="87"/>
    </row>
    <row r="620" spans="1:7" s="80" customFormat="1" ht="12.5" x14ac:dyDescent="0.25">
      <c r="A620" s="21"/>
      <c r="B620" s="21"/>
      <c r="C620" s="87"/>
      <c r="D620" s="87"/>
      <c r="E620" s="87"/>
      <c r="F620" s="87"/>
      <c r="G620" s="87"/>
    </row>
    <row r="621" spans="1:7" s="80" customFormat="1" ht="12.5" x14ac:dyDescent="0.25">
      <c r="A621" s="21"/>
      <c r="B621" s="21"/>
      <c r="C621" s="87"/>
      <c r="D621" s="87"/>
      <c r="E621" s="87"/>
      <c r="F621" s="87"/>
      <c r="G621" s="87"/>
    </row>
    <row r="622" spans="1:7" s="80" customFormat="1" ht="12.5" x14ac:dyDescent="0.25">
      <c r="A622" s="21"/>
      <c r="B622" s="21"/>
      <c r="C622" s="87"/>
      <c r="D622" s="87"/>
      <c r="E622" s="87"/>
      <c r="F622" s="87"/>
      <c r="G622" s="87"/>
    </row>
    <row r="623" spans="1:7" s="80" customFormat="1" ht="12.5" x14ac:dyDescent="0.25">
      <c r="A623" s="21"/>
      <c r="B623" s="21"/>
      <c r="C623" s="87"/>
      <c r="D623" s="87"/>
      <c r="E623" s="87"/>
      <c r="F623" s="87"/>
      <c r="G623" s="87"/>
    </row>
    <row r="624" spans="1:7" s="80" customFormat="1" ht="12.5" x14ac:dyDescent="0.25">
      <c r="A624" s="21"/>
      <c r="B624" s="21"/>
      <c r="C624" s="87"/>
      <c r="D624" s="87"/>
      <c r="E624" s="87"/>
      <c r="F624" s="87"/>
      <c r="G624" s="87"/>
    </row>
    <row r="625" spans="1:7" s="80" customFormat="1" ht="12.5" x14ac:dyDescent="0.25">
      <c r="A625" s="21"/>
      <c r="B625" s="21"/>
      <c r="C625" s="87"/>
      <c r="D625" s="87"/>
      <c r="E625" s="87"/>
      <c r="F625" s="87"/>
      <c r="G625" s="87"/>
    </row>
    <row r="626" spans="1:7" s="80" customFormat="1" ht="12.5" x14ac:dyDescent="0.25">
      <c r="A626" s="21"/>
      <c r="B626" s="21"/>
      <c r="C626" s="87"/>
      <c r="D626" s="87"/>
      <c r="E626" s="87"/>
      <c r="F626" s="87"/>
      <c r="G626" s="87"/>
    </row>
    <row r="627" spans="1:7" s="80" customFormat="1" ht="12.5" x14ac:dyDescent="0.25">
      <c r="A627" s="21"/>
      <c r="B627" s="21"/>
      <c r="C627" s="87"/>
      <c r="D627" s="87"/>
      <c r="E627" s="87"/>
      <c r="F627" s="87"/>
      <c r="G627" s="87"/>
    </row>
    <row r="628" spans="1:7" s="80" customFormat="1" ht="12.5" x14ac:dyDescent="0.25">
      <c r="A628" s="21"/>
      <c r="B628" s="21"/>
      <c r="C628" s="87"/>
      <c r="D628" s="87"/>
      <c r="E628" s="87"/>
      <c r="F628" s="87"/>
      <c r="G628" s="87"/>
    </row>
    <row r="629" spans="1:7" s="80" customFormat="1" ht="12.5" x14ac:dyDescent="0.25">
      <c r="A629" s="21"/>
      <c r="B629" s="21"/>
      <c r="C629" s="87"/>
      <c r="D629" s="87"/>
      <c r="E629" s="87"/>
      <c r="F629" s="87"/>
      <c r="G629" s="87"/>
    </row>
    <row r="630" spans="1:7" s="80" customFormat="1" ht="12.5" x14ac:dyDescent="0.25">
      <c r="A630" s="21"/>
      <c r="B630" s="21"/>
      <c r="C630" s="87"/>
      <c r="D630" s="87"/>
      <c r="E630" s="87"/>
      <c r="F630" s="87"/>
      <c r="G630" s="87"/>
    </row>
    <row r="631" spans="1:7" s="80" customFormat="1" ht="12.5" x14ac:dyDescent="0.25">
      <c r="A631" s="21"/>
      <c r="B631" s="21"/>
      <c r="C631" s="87"/>
      <c r="D631" s="87"/>
      <c r="E631" s="87"/>
      <c r="F631" s="87"/>
      <c r="G631" s="87"/>
    </row>
    <row r="632" spans="1:7" s="80" customFormat="1" ht="12.5" x14ac:dyDescent="0.25">
      <c r="A632" s="21"/>
      <c r="B632" s="21"/>
      <c r="C632" s="87"/>
      <c r="D632" s="87"/>
      <c r="E632" s="87"/>
      <c r="F632" s="87"/>
      <c r="G632" s="87"/>
    </row>
    <row r="633" spans="1:7" s="80" customFormat="1" ht="12.5" x14ac:dyDescent="0.25">
      <c r="A633" s="21"/>
      <c r="B633" s="21"/>
      <c r="C633" s="87"/>
      <c r="D633" s="87"/>
      <c r="E633" s="87"/>
      <c r="F633" s="87"/>
      <c r="G633" s="87"/>
    </row>
    <row r="634" spans="1:7" s="80" customFormat="1" ht="12.5" x14ac:dyDescent="0.25">
      <c r="A634" s="21"/>
      <c r="B634" s="21"/>
      <c r="C634" s="87"/>
      <c r="D634" s="87"/>
      <c r="E634" s="87"/>
      <c r="F634" s="87"/>
      <c r="G634" s="87"/>
    </row>
    <row r="635" spans="1:7" s="80" customFormat="1" ht="12.5" x14ac:dyDescent="0.25">
      <c r="A635" s="21"/>
      <c r="B635" s="21"/>
      <c r="C635" s="87"/>
      <c r="D635" s="87"/>
      <c r="E635" s="87"/>
      <c r="F635" s="87"/>
      <c r="G635" s="87"/>
    </row>
    <row r="636" spans="1:7" s="80" customFormat="1" ht="12.5" x14ac:dyDescent="0.25">
      <c r="A636" s="21"/>
      <c r="B636" s="21"/>
      <c r="C636" s="87"/>
      <c r="D636" s="87"/>
      <c r="E636" s="87"/>
      <c r="F636" s="87"/>
      <c r="G636" s="87"/>
    </row>
    <row r="637" spans="1:7" s="80" customFormat="1" ht="12.5" x14ac:dyDescent="0.25">
      <c r="A637" s="21"/>
      <c r="B637" s="21"/>
      <c r="C637" s="87"/>
      <c r="D637" s="87"/>
      <c r="E637" s="87"/>
      <c r="F637" s="87"/>
      <c r="G637" s="87"/>
    </row>
    <row r="638" spans="1:7" s="80" customFormat="1" ht="12.5" x14ac:dyDescent="0.25">
      <c r="A638" s="21"/>
      <c r="B638" s="21"/>
      <c r="C638" s="87"/>
      <c r="D638" s="87"/>
      <c r="E638" s="87"/>
      <c r="F638" s="87"/>
      <c r="G638" s="87"/>
    </row>
    <row r="639" spans="1:7" s="80" customFormat="1" ht="12.5" x14ac:dyDescent="0.25">
      <c r="A639" s="21"/>
      <c r="B639" s="21"/>
      <c r="C639" s="87"/>
      <c r="D639" s="87"/>
      <c r="E639" s="87"/>
      <c r="F639" s="87"/>
      <c r="G639" s="87"/>
    </row>
    <row r="640" spans="1:7" s="80" customFormat="1" ht="12.5" x14ac:dyDescent="0.25">
      <c r="A640" s="21"/>
      <c r="B640" s="21"/>
      <c r="C640" s="87"/>
      <c r="D640" s="87"/>
      <c r="E640" s="87"/>
      <c r="F640" s="87"/>
      <c r="G640" s="87"/>
    </row>
    <row r="641" spans="1:7" s="80" customFormat="1" ht="12.5" x14ac:dyDescent="0.25">
      <c r="A641" s="21"/>
      <c r="B641" s="21"/>
      <c r="C641" s="87"/>
      <c r="D641" s="87"/>
      <c r="E641" s="87"/>
      <c r="F641" s="87"/>
      <c r="G641" s="87"/>
    </row>
    <row r="642" spans="1:7" s="80" customFormat="1" ht="12.5" x14ac:dyDescent="0.25">
      <c r="A642" s="21"/>
      <c r="B642" s="21"/>
      <c r="C642" s="87"/>
      <c r="D642" s="87"/>
      <c r="E642" s="87"/>
      <c r="F642" s="87"/>
      <c r="G642" s="87"/>
    </row>
    <row r="643" spans="1:7" s="80" customFormat="1" ht="12.5" x14ac:dyDescent="0.25">
      <c r="A643" s="21"/>
      <c r="B643" s="21"/>
      <c r="C643" s="87"/>
      <c r="D643" s="87"/>
      <c r="E643" s="87"/>
      <c r="F643" s="87"/>
      <c r="G643" s="87"/>
    </row>
    <row r="644" spans="1:7" s="80" customFormat="1" ht="12.5" x14ac:dyDescent="0.25">
      <c r="A644" s="21"/>
      <c r="B644" s="21"/>
      <c r="C644" s="87"/>
      <c r="D644" s="87"/>
      <c r="E644" s="87"/>
      <c r="F644" s="87"/>
      <c r="G644" s="87"/>
    </row>
    <row r="645" spans="1:7" s="80" customFormat="1" ht="12.5" x14ac:dyDescent="0.25">
      <c r="A645" s="21"/>
      <c r="B645" s="21"/>
      <c r="C645" s="87"/>
      <c r="D645" s="87"/>
      <c r="E645" s="87"/>
      <c r="F645" s="87"/>
      <c r="G645" s="87"/>
    </row>
    <row r="646" spans="1:7" s="80" customFormat="1" ht="12.5" x14ac:dyDescent="0.25">
      <c r="A646" s="21"/>
      <c r="B646" s="21"/>
      <c r="C646" s="87"/>
      <c r="D646" s="87"/>
      <c r="E646" s="87"/>
      <c r="F646" s="87"/>
      <c r="G646" s="87"/>
    </row>
    <row r="647" spans="1:7" s="80" customFormat="1" ht="12.5" x14ac:dyDescent="0.25">
      <c r="A647" s="21"/>
      <c r="B647" s="21"/>
      <c r="C647" s="87"/>
      <c r="D647" s="87"/>
      <c r="E647" s="87"/>
      <c r="F647" s="87"/>
      <c r="G647" s="87"/>
    </row>
    <row r="648" spans="1:7" s="80" customFormat="1" ht="12.5" x14ac:dyDescent="0.25">
      <c r="A648" s="21"/>
      <c r="B648" s="21"/>
      <c r="C648" s="87"/>
      <c r="D648" s="87"/>
      <c r="E648" s="87"/>
      <c r="F648" s="87"/>
      <c r="G648" s="87"/>
    </row>
    <row r="649" spans="1:7" s="80" customFormat="1" ht="12.5" x14ac:dyDescent="0.25">
      <c r="A649" s="21"/>
      <c r="B649" s="21"/>
      <c r="C649" s="87"/>
      <c r="D649" s="87"/>
      <c r="E649" s="87"/>
      <c r="F649" s="87"/>
      <c r="G649" s="87"/>
    </row>
    <row r="650" spans="1:7" s="80" customFormat="1" ht="12.5" x14ac:dyDescent="0.25">
      <c r="A650" s="21"/>
      <c r="B650" s="21"/>
      <c r="C650" s="87"/>
      <c r="D650" s="87"/>
      <c r="E650" s="87"/>
      <c r="F650" s="87"/>
      <c r="G650" s="87"/>
    </row>
    <row r="651" spans="1:7" s="80" customFormat="1" ht="12.5" x14ac:dyDescent="0.25">
      <c r="A651" s="21"/>
      <c r="B651" s="21"/>
      <c r="C651" s="87"/>
      <c r="D651" s="87"/>
      <c r="E651" s="87"/>
      <c r="F651" s="87"/>
      <c r="G651" s="87"/>
    </row>
    <row r="652" spans="1:7" s="80" customFormat="1" ht="12.5" x14ac:dyDescent="0.25">
      <c r="A652" s="21"/>
      <c r="B652" s="21"/>
      <c r="C652" s="87"/>
      <c r="D652" s="87"/>
      <c r="E652" s="87"/>
      <c r="F652" s="87"/>
      <c r="G652" s="87"/>
    </row>
    <row r="653" spans="1:7" s="80" customFormat="1" ht="12.5" x14ac:dyDescent="0.25">
      <c r="A653" s="21"/>
      <c r="B653" s="21"/>
      <c r="C653" s="87"/>
      <c r="D653" s="87"/>
      <c r="E653" s="87"/>
      <c r="F653" s="87"/>
      <c r="G653" s="87"/>
    </row>
    <row r="654" spans="1:7" s="80" customFormat="1" ht="12.5" x14ac:dyDescent="0.25">
      <c r="A654" s="21"/>
      <c r="B654" s="21"/>
      <c r="C654" s="87"/>
      <c r="D654" s="87"/>
      <c r="E654" s="87"/>
      <c r="F654" s="87"/>
      <c r="G654" s="87"/>
    </row>
    <row r="655" spans="1:7" s="80" customFormat="1" ht="12.5" x14ac:dyDescent="0.25">
      <c r="A655" s="21"/>
      <c r="B655" s="21"/>
      <c r="C655" s="87"/>
      <c r="D655" s="87"/>
      <c r="E655" s="87"/>
      <c r="F655" s="87"/>
      <c r="G655" s="87"/>
    </row>
    <row r="656" spans="1:7" s="80" customFormat="1" ht="12.5" x14ac:dyDescent="0.25">
      <c r="A656" s="21"/>
      <c r="B656" s="21"/>
      <c r="C656" s="87"/>
      <c r="D656" s="87"/>
      <c r="E656" s="87"/>
      <c r="F656" s="87"/>
      <c r="G656" s="87"/>
    </row>
    <row r="657" spans="1:7" s="80" customFormat="1" ht="12.5" x14ac:dyDescent="0.25">
      <c r="A657" s="21"/>
      <c r="B657" s="21"/>
      <c r="C657" s="87"/>
      <c r="D657" s="87"/>
      <c r="E657" s="87"/>
      <c r="F657" s="87"/>
      <c r="G657" s="87"/>
    </row>
    <row r="658" spans="1:7" s="80" customFormat="1" ht="12.5" x14ac:dyDescent="0.25">
      <c r="A658" s="21"/>
      <c r="B658" s="21"/>
      <c r="C658" s="87"/>
      <c r="D658" s="87"/>
      <c r="E658" s="87"/>
      <c r="F658" s="87"/>
      <c r="G658" s="87"/>
    </row>
    <row r="659" spans="1:7" s="80" customFormat="1" ht="12.5" x14ac:dyDescent="0.25">
      <c r="A659" s="21"/>
      <c r="B659" s="21"/>
      <c r="C659" s="87"/>
      <c r="D659" s="87"/>
      <c r="E659" s="87"/>
      <c r="F659" s="87"/>
      <c r="G659" s="87"/>
    </row>
    <row r="660" spans="1:7" s="80" customFormat="1" ht="12.5" x14ac:dyDescent="0.25">
      <c r="A660" s="21"/>
      <c r="B660" s="21"/>
      <c r="C660" s="87"/>
      <c r="D660" s="87"/>
      <c r="E660" s="87"/>
      <c r="F660" s="87"/>
      <c r="G660" s="87"/>
    </row>
    <row r="661" spans="1:7" s="80" customFormat="1" ht="12.5" x14ac:dyDescent="0.25">
      <c r="A661" s="21"/>
      <c r="B661" s="21"/>
      <c r="C661" s="87"/>
      <c r="D661" s="87"/>
      <c r="E661" s="87"/>
      <c r="F661" s="87"/>
      <c r="G661" s="87"/>
    </row>
    <row r="662" spans="1:7" s="80" customFormat="1" ht="12.5" x14ac:dyDescent="0.25">
      <c r="A662" s="21"/>
      <c r="B662" s="21"/>
      <c r="C662" s="87"/>
      <c r="D662" s="87"/>
      <c r="E662" s="87"/>
      <c r="F662" s="87"/>
      <c r="G662" s="87"/>
    </row>
    <row r="663" spans="1:7" s="80" customFormat="1" ht="12.5" x14ac:dyDescent="0.25">
      <c r="A663" s="21"/>
      <c r="B663" s="21"/>
      <c r="C663" s="87"/>
      <c r="D663" s="87"/>
      <c r="E663" s="87"/>
      <c r="F663" s="87"/>
      <c r="G663" s="87"/>
    </row>
    <row r="664" spans="1:7" s="80" customFormat="1" ht="12.5" x14ac:dyDescent="0.25">
      <c r="A664" s="21"/>
      <c r="B664" s="21"/>
      <c r="C664" s="87"/>
      <c r="D664" s="87"/>
      <c r="E664" s="87"/>
      <c r="F664" s="87"/>
      <c r="G664" s="87"/>
    </row>
    <row r="665" spans="1:7" s="80" customFormat="1" ht="12.5" x14ac:dyDescent="0.25">
      <c r="A665" s="21"/>
      <c r="B665" s="21"/>
      <c r="C665" s="87"/>
      <c r="D665" s="87"/>
      <c r="E665" s="87"/>
      <c r="F665" s="87"/>
      <c r="G665" s="87"/>
    </row>
    <row r="666" spans="1:7" s="80" customFormat="1" ht="12.5" x14ac:dyDescent="0.25">
      <c r="A666" s="21"/>
      <c r="B666" s="21"/>
      <c r="C666" s="87"/>
      <c r="D666" s="87"/>
      <c r="E666" s="87"/>
      <c r="F666" s="87"/>
      <c r="G666" s="87"/>
    </row>
    <row r="667" spans="1:7" s="80" customFormat="1" ht="12.5" x14ac:dyDescent="0.25">
      <c r="A667" s="21"/>
      <c r="B667" s="21"/>
      <c r="C667" s="87"/>
      <c r="D667" s="87"/>
      <c r="E667" s="87"/>
      <c r="F667" s="87"/>
      <c r="G667" s="87"/>
    </row>
    <row r="668" spans="1:7" s="80" customFormat="1" ht="12.5" x14ac:dyDescent="0.25">
      <c r="A668" s="21"/>
      <c r="B668" s="21"/>
      <c r="C668" s="87"/>
      <c r="D668" s="87"/>
      <c r="E668" s="87"/>
      <c r="F668" s="87"/>
      <c r="G668" s="87"/>
    </row>
    <row r="669" spans="1:7" s="80" customFormat="1" ht="12.5" x14ac:dyDescent="0.25">
      <c r="A669" s="21"/>
      <c r="B669" s="21"/>
      <c r="C669" s="87"/>
      <c r="D669" s="87"/>
      <c r="E669" s="87"/>
      <c r="F669" s="87"/>
      <c r="G669" s="87"/>
    </row>
    <row r="670" spans="1:7" s="80" customFormat="1" ht="12.5" x14ac:dyDescent="0.25">
      <c r="A670" s="21"/>
      <c r="B670" s="21"/>
      <c r="C670" s="87"/>
      <c r="D670" s="87"/>
      <c r="E670" s="87"/>
      <c r="F670" s="87"/>
      <c r="G670" s="87"/>
    </row>
    <row r="671" spans="1:7" s="80" customFormat="1" ht="12.5" x14ac:dyDescent="0.25">
      <c r="A671" s="21"/>
      <c r="B671" s="21"/>
      <c r="C671" s="87"/>
      <c r="D671" s="87"/>
      <c r="E671" s="87"/>
      <c r="F671" s="87"/>
      <c r="G671" s="87"/>
    </row>
    <row r="672" spans="1:7" s="80" customFormat="1" ht="12.5" x14ac:dyDescent="0.25">
      <c r="A672" s="21"/>
      <c r="B672" s="21"/>
      <c r="C672" s="87"/>
      <c r="D672" s="87"/>
      <c r="E672" s="87"/>
      <c r="F672" s="87"/>
      <c r="G672" s="87"/>
    </row>
    <row r="673" spans="1:7" s="80" customFormat="1" ht="12.5" x14ac:dyDescent="0.25">
      <c r="A673" s="21"/>
      <c r="B673" s="21"/>
      <c r="C673" s="87"/>
      <c r="D673" s="87"/>
      <c r="E673" s="87"/>
      <c r="F673" s="87"/>
      <c r="G673" s="87"/>
    </row>
    <row r="674" spans="1:7" s="80" customFormat="1" ht="12.5" x14ac:dyDescent="0.25">
      <c r="A674" s="21"/>
      <c r="B674" s="21"/>
      <c r="C674" s="87"/>
      <c r="D674" s="87"/>
      <c r="E674" s="87"/>
      <c r="F674" s="87"/>
      <c r="G674" s="87"/>
    </row>
    <row r="675" spans="1:7" s="80" customFormat="1" ht="12.5" x14ac:dyDescent="0.25">
      <c r="A675" s="21"/>
      <c r="B675" s="21"/>
      <c r="C675" s="87"/>
      <c r="D675" s="87"/>
      <c r="E675" s="87"/>
      <c r="F675" s="87"/>
      <c r="G675" s="87"/>
    </row>
    <row r="676" spans="1:7" s="80" customFormat="1" ht="12.5" x14ac:dyDescent="0.25">
      <c r="A676" s="21"/>
      <c r="B676" s="21"/>
      <c r="C676" s="87"/>
      <c r="D676" s="87"/>
      <c r="E676" s="87"/>
      <c r="F676" s="87"/>
      <c r="G676" s="87"/>
    </row>
    <row r="677" spans="1:7" s="80" customFormat="1" ht="12.5" x14ac:dyDescent="0.25">
      <c r="A677" s="21"/>
      <c r="B677" s="21"/>
      <c r="C677" s="87"/>
      <c r="D677" s="87"/>
      <c r="E677" s="87"/>
      <c r="F677" s="87"/>
      <c r="G677" s="87"/>
    </row>
    <row r="678" spans="1:7" s="80" customFormat="1" ht="12.5" x14ac:dyDescent="0.25">
      <c r="A678" s="21"/>
      <c r="B678" s="21"/>
      <c r="C678" s="87"/>
      <c r="D678" s="87"/>
      <c r="E678" s="87"/>
      <c r="F678" s="87"/>
      <c r="G678" s="87"/>
    </row>
    <row r="679" spans="1:7" s="80" customFormat="1" ht="12.5" x14ac:dyDescent="0.25">
      <c r="A679" s="21"/>
      <c r="B679" s="21"/>
      <c r="C679" s="87"/>
      <c r="D679" s="87"/>
      <c r="E679" s="87"/>
      <c r="F679" s="87"/>
      <c r="G679" s="87"/>
    </row>
    <row r="680" spans="1:7" s="80" customFormat="1" ht="12.5" x14ac:dyDescent="0.25">
      <c r="A680" s="21"/>
      <c r="B680" s="21"/>
      <c r="C680" s="87"/>
      <c r="D680" s="87"/>
      <c r="E680" s="87"/>
      <c r="F680" s="87"/>
      <c r="G680" s="87"/>
    </row>
    <row r="681" spans="1:7" s="80" customFormat="1" ht="12.5" x14ac:dyDescent="0.25">
      <c r="A681" s="21"/>
      <c r="B681" s="21"/>
      <c r="C681" s="87"/>
      <c r="D681" s="87"/>
      <c r="E681" s="87"/>
      <c r="F681" s="87"/>
      <c r="G681" s="87"/>
    </row>
    <row r="682" spans="1:7" s="80" customFormat="1" ht="12.5" x14ac:dyDescent="0.25">
      <c r="A682" s="21"/>
      <c r="B682" s="21"/>
      <c r="C682" s="87"/>
      <c r="D682" s="87"/>
      <c r="E682" s="87"/>
      <c r="F682" s="87"/>
      <c r="G682" s="87"/>
    </row>
    <row r="683" spans="1:7" s="80" customFormat="1" ht="12.5" x14ac:dyDescent="0.25">
      <c r="A683" s="21"/>
      <c r="B683" s="21"/>
      <c r="C683" s="87"/>
      <c r="D683" s="87"/>
      <c r="E683" s="87"/>
      <c r="F683" s="87"/>
      <c r="G683" s="87"/>
    </row>
    <row r="684" spans="1:7" s="80" customFormat="1" ht="12.5" x14ac:dyDescent="0.25">
      <c r="A684" s="21"/>
      <c r="B684" s="21"/>
      <c r="C684" s="87"/>
      <c r="D684" s="87"/>
      <c r="E684" s="87"/>
      <c r="F684" s="87"/>
      <c r="G684" s="87"/>
    </row>
    <row r="685" spans="1:7" s="80" customFormat="1" ht="12.5" x14ac:dyDescent="0.25">
      <c r="A685" s="21"/>
      <c r="B685" s="21"/>
      <c r="C685" s="87"/>
      <c r="D685" s="87"/>
      <c r="E685" s="87"/>
      <c r="F685" s="87"/>
      <c r="G685" s="87"/>
    </row>
    <row r="686" spans="1:7" s="80" customFormat="1" ht="12.5" x14ac:dyDescent="0.25">
      <c r="A686" s="21"/>
      <c r="B686" s="21"/>
      <c r="C686" s="87"/>
      <c r="D686" s="87"/>
      <c r="E686" s="87"/>
      <c r="F686" s="87"/>
      <c r="G686" s="87"/>
    </row>
    <row r="687" spans="1:7" s="80" customFormat="1" ht="12.5" x14ac:dyDescent="0.25">
      <c r="A687" s="21"/>
      <c r="B687" s="21"/>
      <c r="C687" s="87"/>
      <c r="D687" s="87"/>
      <c r="E687" s="87"/>
      <c r="F687" s="87"/>
      <c r="G687" s="87"/>
    </row>
    <row r="688" spans="1:7" s="80" customFormat="1" ht="12.5" x14ac:dyDescent="0.25">
      <c r="A688" s="21"/>
      <c r="B688" s="21"/>
      <c r="C688" s="87"/>
      <c r="D688" s="87"/>
      <c r="E688" s="87"/>
      <c r="F688" s="87"/>
      <c r="G688" s="87"/>
    </row>
    <row r="689" spans="1:7" s="80" customFormat="1" ht="12.5" x14ac:dyDescent="0.25">
      <c r="A689" s="21"/>
      <c r="B689" s="21"/>
      <c r="C689" s="87"/>
      <c r="D689" s="87"/>
      <c r="E689" s="87"/>
      <c r="F689" s="87"/>
      <c r="G689" s="87"/>
    </row>
    <row r="690" spans="1:7" s="80" customFormat="1" ht="12.5" x14ac:dyDescent="0.25">
      <c r="A690" s="21"/>
      <c r="B690" s="21"/>
      <c r="C690" s="87"/>
      <c r="D690" s="87"/>
      <c r="E690" s="87"/>
      <c r="F690" s="87"/>
      <c r="G690" s="87"/>
    </row>
    <row r="691" spans="1:7" s="80" customFormat="1" ht="12.5" x14ac:dyDescent="0.25">
      <c r="A691" s="21"/>
      <c r="B691" s="21"/>
      <c r="C691" s="87"/>
      <c r="D691" s="87"/>
      <c r="E691" s="87"/>
      <c r="F691" s="87"/>
      <c r="G691" s="87"/>
    </row>
    <row r="692" spans="1:7" s="80" customFormat="1" ht="12.5" x14ac:dyDescent="0.25">
      <c r="A692" s="21"/>
      <c r="B692" s="21"/>
      <c r="C692" s="87"/>
      <c r="D692" s="87"/>
      <c r="E692" s="87"/>
      <c r="F692" s="87"/>
      <c r="G692" s="87"/>
    </row>
    <row r="693" spans="1:7" s="80" customFormat="1" ht="12.5" x14ac:dyDescent="0.25">
      <c r="A693" s="21"/>
      <c r="B693" s="21"/>
      <c r="C693" s="87"/>
      <c r="D693" s="87"/>
      <c r="E693" s="87"/>
      <c r="F693" s="87"/>
      <c r="G693" s="87"/>
    </row>
    <row r="694" spans="1:7" s="80" customFormat="1" ht="12.5" x14ac:dyDescent="0.25">
      <c r="A694" s="21"/>
      <c r="B694" s="21"/>
      <c r="C694" s="87"/>
      <c r="D694" s="87"/>
      <c r="E694" s="87"/>
      <c r="F694" s="87"/>
      <c r="G694" s="87"/>
    </row>
    <row r="695" spans="1:7" s="80" customFormat="1" ht="12.5" x14ac:dyDescent="0.25">
      <c r="A695" s="21"/>
      <c r="B695" s="21"/>
      <c r="C695" s="87"/>
      <c r="D695" s="87"/>
      <c r="E695" s="87"/>
      <c r="F695" s="87"/>
      <c r="G695" s="87"/>
    </row>
    <row r="696" spans="1:7" s="80" customFormat="1" ht="12.5" x14ac:dyDescent="0.25">
      <c r="A696" s="21"/>
      <c r="B696" s="21"/>
      <c r="C696" s="87"/>
      <c r="D696" s="87"/>
      <c r="E696" s="87"/>
      <c r="F696" s="87"/>
      <c r="G696" s="87"/>
    </row>
    <row r="697" spans="1:7" s="80" customFormat="1" ht="12.5" x14ac:dyDescent="0.25">
      <c r="A697" s="21"/>
      <c r="B697" s="21"/>
      <c r="C697" s="87"/>
      <c r="D697" s="87"/>
      <c r="E697" s="87"/>
      <c r="F697" s="87"/>
      <c r="G697" s="87"/>
    </row>
    <row r="698" spans="1:7" s="80" customFormat="1" ht="12.5" x14ac:dyDescent="0.25">
      <c r="A698" s="21"/>
      <c r="B698" s="21"/>
      <c r="C698" s="87"/>
      <c r="D698" s="87"/>
      <c r="E698" s="87"/>
      <c r="F698" s="87"/>
      <c r="G698" s="87"/>
    </row>
    <row r="699" spans="1:7" s="80" customFormat="1" ht="12.5" x14ac:dyDescent="0.25">
      <c r="A699" s="21"/>
      <c r="B699" s="21"/>
      <c r="C699" s="87"/>
      <c r="D699" s="87"/>
      <c r="E699" s="87"/>
      <c r="F699" s="87"/>
      <c r="G699" s="87"/>
    </row>
    <row r="700" spans="1:7" s="80" customFormat="1" ht="12.5" x14ac:dyDescent="0.25">
      <c r="A700" s="21"/>
      <c r="B700" s="21"/>
      <c r="C700" s="87"/>
      <c r="D700" s="87"/>
      <c r="E700" s="87"/>
      <c r="F700" s="87"/>
      <c r="G700" s="87"/>
    </row>
    <row r="701" spans="1:7" s="80" customFormat="1" ht="12.5" x14ac:dyDescent="0.25">
      <c r="A701" s="21"/>
      <c r="B701" s="21"/>
      <c r="C701" s="87"/>
      <c r="D701" s="87"/>
      <c r="E701" s="87"/>
      <c r="F701" s="87"/>
      <c r="G701" s="87"/>
    </row>
    <row r="702" spans="1:7" s="80" customFormat="1" ht="12.5" x14ac:dyDescent="0.25">
      <c r="A702" s="21"/>
      <c r="B702" s="21"/>
      <c r="C702" s="87"/>
      <c r="D702" s="87"/>
      <c r="E702" s="87"/>
      <c r="F702" s="87"/>
      <c r="G702" s="87"/>
    </row>
    <row r="703" spans="1:7" s="80" customFormat="1" ht="12.5" x14ac:dyDescent="0.25">
      <c r="A703" s="21"/>
      <c r="B703" s="21"/>
      <c r="C703" s="87"/>
      <c r="D703" s="87"/>
      <c r="E703" s="87"/>
      <c r="F703" s="87"/>
      <c r="G703" s="87"/>
    </row>
    <row r="704" spans="1:7" s="80" customFormat="1" ht="12.5" x14ac:dyDescent="0.25">
      <c r="A704" s="21"/>
      <c r="B704" s="21"/>
      <c r="C704" s="87"/>
      <c r="D704" s="87"/>
      <c r="E704" s="87"/>
      <c r="F704" s="87"/>
      <c r="G704" s="87"/>
    </row>
    <row r="705" spans="1:7" s="80" customFormat="1" ht="12.5" x14ac:dyDescent="0.25">
      <c r="A705" s="21"/>
      <c r="B705" s="21"/>
      <c r="C705" s="87"/>
      <c r="D705" s="87"/>
      <c r="E705" s="87"/>
      <c r="F705" s="87"/>
      <c r="G705" s="87"/>
    </row>
    <row r="706" spans="1:7" s="80" customFormat="1" ht="12.5" x14ac:dyDescent="0.25">
      <c r="A706" s="21"/>
      <c r="B706" s="21"/>
      <c r="C706" s="87"/>
      <c r="D706" s="87"/>
      <c r="E706" s="87"/>
      <c r="F706" s="87"/>
      <c r="G706" s="87"/>
    </row>
    <row r="707" spans="1:7" s="80" customFormat="1" ht="12.5" x14ac:dyDescent="0.25">
      <c r="A707" s="21"/>
      <c r="B707" s="21"/>
      <c r="C707" s="87"/>
      <c r="D707" s="87"/>
      <c r="E707" s="87"/>
      <c r="F707" s="87"/>
      <c r="G707" s="87"/>
    </row>
    <row r="708" spans="1:7" s="80" customFormat="1" ht="12.5" x14ac:dyDescent="0.25">
      <c r="A708" s="21"/>
      <c r="B708" s="21"/>
      <c r="C708" s="87"/>
      <c r="D708" s="87"/>
      <c r="E708" s="87"/>
      <c r="F708" s="87"/>
      <c r="G708" s="87"/>
    </row>
    <row r="709" spans="1:7" s="80" customFormat="1" ht="12.5" x14ac:dyDescent="0.25">
      <c r="A709" s="21"/>
      <c r="B709" s="21"/>
      <c r="C709" s="87"/>
      <c r="D709" s="87"/>
      <c r="E709" s="87"/>
      <c r="F709" s="87"/>
      <c r="G709" s="87"/>
    </row>
    <row r="710" spans="1:7" s="80" customFormat="1" ht="12.5" x14ac:dyDescent="0.25">
      <c r="A710" s="21"/>
      <c r="B710" s="21"/>
      <c r="C710" s="87"/>
      <c r="D710" s="87"/>
      <c r="E710" s="87"/>
      <c r="F710" s="87"/>
      <c r="G710" s="87"/>
    </row>
    <row r="711" spans="1:7" s="80" customFormat="1" ht="12.5" x14ac:dyDescent="0.25">
      <c r="A711" s="21"/>
      <c r="B711" s="21"/>
      <c r="C711" s="87"/>
      <c r="D711" s="87"/>
      <c r="E711" s="87"/>
      <c r="F711" s="87"/>
      <c r="G711" s="87"/>
    </row>
    <row r="712" spans="1:7" s="80" customFormat="1" ht="12.5" x14ac:dyDescent="0.25">
      <c r="A712" s="21"/>
      <c r="B712" s="21"/>
      <c r="C712" s="87"/>
      <c r="D712" s="87"/>
      <c r="E712" s="87"/>
      <c r="F712" s="87"/>
      <c r="G712" s="87"/>
    </row>
    <row r="713" spans="1:7" s="80" customFormat="1" ht="12.5" x14ac:dyDescent="0.25">
      <c r="A713" s="21"/>
      <c r="B713" s="21"/>
      <c r="C713" s="87"/>
      <c r="D713" s="87"/>
      <c r="E713" s="87"/>
      <c r="F713" s="87"/>
      <c r="G713" s="87"/>
    </row>
    <row r="714" spans="1:7" s="80" customFormat="1" ht="12.5" x14ac:dyDescent="0.25">
      <c r="A714" s="21"/>
      <c r="B714" s="21"/>
      <c r="C714" s="87"/>
      <c r="D714" s="87"/>
      <c r="E714" s="87"/>
      <c r="F714" s="87"/>
      <c r="G714" s="87"/>
    </row>
    <row r="715" spans="1:7" s="80" customFormat="1" ht="12.5" x14ac:dyDescent="0.25">
      <c r="A715" s="21"/>
      <c r="B715" s="21"/>
      <c r="C715" s="87"/>
      <c r="D715" s="87"/>
      <c r="E715" s="87"/>
      <c r="F715" s="87"/>
      <c r="G715" s="87"/>
    </row>
    <row r="716" spans="1:7" s="80" customFormat="1" ht="12.5" x14ac:dyDescent="0.25">
      <c r="A716" s="21"/>
      <c r="B716" s="21"/>
      <c r="C716" s="87"/>
      <c r="D716" s="87"/>
      <c r="E716" s="87"/>
      <c r="F716" s="87"/>
      <c r="G716" s="87"/>
    </row>
    <row r="717" spans="1:7" s="80" customFormat="1" ht="12.5" x14ac:dyDescent="0.25">
      <c r="A717" s="21"/>
      <c r="B717" s="21"/>
      <c r="C717" s="87"/>
      <c r="D717" s="87"/>
      <c r="E717" s="87"/>
      <c r="F717" s="87"/>
      <c r="G717" s="87"/>
    </row>
    <row r="718" spans="1:7" s="80" customFormat="1" ht="12.5" x14ac:dyDescent="0.25">
      <c r="A718" s="21"/>
      <c r="B718" s="21"/>
      <c r="C718" s="87"/>
      <c r="D718" s="87"/>
      <c r="E718" s="87"/>
      <c r="F718" s="87"/>
      <c r="G718" s="87"/>
    </row>
    <row r="719" spans="1:7" s="80" customFormat="1" ht="12.5" x14ac:dyDescent="0.25">
      <c r="A719" s="21"/>
      <c r="B719" s="21"/>
      <c r="C719" s="87"/>
      <c r="D719" s="87"/>
      <c r="E719" s="87"/>
      <c r="F719" s="87"/>
      <c r="G719" s="87"/>
    </row>
    <row r="720" spans="1:7" s="80" customFormat="1" ht="12.5" x14ac:dyDescent="0.25">
      <c r="A720" s="21"/>
      <c r="B720" s="21"/>
      <c r="C720" s="87"/>
      <c r="D720" s="87"/>
      <c r="E720" s="87"/>
      <c r="F720" s="87"/>
      <c r="G720" s="87"/>
    </row>
    <row r="721" spans="1:7" s="80" customFormat="1" ht="12.5" x14ac:dyDescent="0.25">
      <c r="A721" s="21"/>
      <c r="B721" s="21"/>
      <c r="C721" s="87"/>
      <c r="D721" s="87"/>
      <c r="E721" s="87"/>
      <c r="F721" s="87"/>
      <c r="G721" s="87"/>
    </row>
    <row r="722" spans="1:7" s="80" customFormat="1" ht="12.5" x14ac:dyDescent="0.25">
      <c r="A722" s="21"/>
      <c r="B722" s="21"/>
      <c r="C722" s="87"/>
      <c r="D722" s="87"/>
      <c r="E722" s="87"/>
      <c r="F722" s="87"/>
      <c r="G722" s="87"/>
    </row>
    <row r="723" spans="1:7" s="80" customFormat="1" ht="12.5" x14ac:dyDescent="0.25">
      <c r="A723" s="21"/>
      <c r="B723" s="21"/>
      <c r="C723" s="87"/>
      <c r="D723" s="87"/>
      <c r="E723" s="87"/>
      <c r="F723" s="87"/>
      <c r="G723" s="87"/>
    </row>
    <row r="724" spans="1:7" s="80" customFormat="1" ht="12.5" x14ac:dyDescent="0.25">
      <c r="A724" s="21"/>
      <c r="B724" s="21"/>
      <c r="C724" s="87"/>
      <c r="D724" s="87"/>
      <c r="E724" s="87"/>
      <c r="F724" s="87"/>
      <c r="G724" s="87"/>
    </row>
    <row r="725" spans="1:7" s="80" customFormat="1" ht="12.5" x14ac:dyDescent="0.25">
      <c r="A725" s="21"/>
      <c r="B725" s="21"/>
      <c r="C725" s="87"/>
      <c r="D725" s="87"/>
      <c r="E725" s="87"/>
      <c r="F725" s="87"/>
      <c r="G725" s="87"/>
    </row>
    <row r="726" spans="1:7" s="80" customFormat="1" ht="12.5" x14ac:dyDescent="0.25">
      <c r="A726" s="21"/>
      <c r="B726" s="21"/>
      <c r="C726" s="87"/>
      <c r="D726" s="87"/>
      <c r="E726" s="87"/>
      <c r="F726" s="87"/>
      <c r="G726" s="87"/>
    </row>
    <row r="727" spans="1:7" s="80" customFormat="1" ht="12.5" x14ac:dyDescent="0.25">
      <c r="A727" s="21"/>
      <c r="B727" s="21"/>
      <c r="C727" s="87"/>
      <c r="D727" s="87"/>
      <c r="E727" s="87"/>
      <c r="F727" s="87"/>
      <c r="G727" s="87"/>
    </row>
    <row r="728" spans="1:7" s="80" customFormat="1" ht="12.5" x14ac:dyDescent="0.25">
      <c r="A728" s="21"/>
      <c r="B728" s="21"/>
      <c r="C728" s="87"/>
      <c r="D728" s="87"/>
      <c r="E728" s="87"/>
      <c r="F728" s="87"/>
      <c r="G728" s="87"/>
    </row>
    <row r="729" spans="1:7" s="80" customFormat="1" ht="12.5" x14ac:dyDescent="0.25">
      <c r="A729" s="21"/>
      <c r="B729" s="21"/>
      <c r="C729" s="87"/>
      <c r="D729" s="87"/>
      <c r="E729" s="87"/>
      <c r="F729" s="87"/>
      <c r="G729" s="87"/>
    </row>
    <row r="730" spans="1:7" s="80" customFormat="1" ht="12.5" x14ac:dyDescent="0.25">
      <c r="A730" s="21"/>
      <c r="B730" s="21"/>
      <c r="C730" s="87"/>
      <c r="D730" s="87"/>
      <c r="E730" s="87"/>
      <c r="F730" s="87"/>
      <c r="G730" s="87"/>
    </row>
    <row r="731" spans="1:7" s="80" customFormat="1" ht="12.5" x14ac:dyDescent="0.25">
      <c r="A731" s="21"/>
      <c r="B731" s="21"/>
      <c r="C731" s="87"/>
      <c r="D731" s="87"/>
      <c r="E731" s="87"/>
      <c r="F731" s="87"/>
      <c r="G731" s="87"/>
    </row>
    <row r="732" spans="1:7" s="80" customFormat="1" ht="12.5" x14ac:dyDescent="0.25">
      <c r="A732" s="21"/>
      <c r="B732" s="21"/>
      <c r="C732" s="87"/>
      <c r="D732" s="87"/>
      <c r="E732" s="87"/>
      <c r="F732" s="87"/>
      <c r="G732" s="87"/>
    </row>
    <row r="733" spans="1:7" s="80" customFormat="1" ht="12.5" x14ac:dyDescent="0.25">
      <c r="A733" s="21"/>
      <c r="B733" s="21"/>
      <c r="C733" s="87"/>
      <c r="D733" s="87"/>
      <c r="E733" s="87"/>
      <c r="F733" s="87"/>
      <c r="G733" s="87"/>
    </row>
    <row r="734" spans="1:7" s="80" customFormat="1" ht="12.5" x14ac:dyDescent="0.25">
      <c r="A734" s="21"/>
      <c r="B734" s="21"/>
      <c r="C734" s="87"/>
      <c r="D734" s="87"/>
      <c r="E734" s="87"/>
      <c r="F734" s="87"/>
      <c r="G734" s="87"/>
    </row>
    <row r="735" spans="1:7" s="80" customFormat="1" ht="12.5" x14ac:dyDescent="0.25">
      <c r="A735" s="21"/>
      <c r="B735" s="21"/>
      <c r="C735" s="87"/>
      <c r="D735" s="87"/>
      <c r="E735" s="87"/>
      <c r="F735" s="87"/>
      <c r="G735" s="87"/>
    </row>
    <row r="736" spans="1:7" s="80" customFormat="1" ht="12.5" x14ac:dyDescent="0.25">
      <c r="A736" s="21"/>
      <c r="B736" s="21"/>
      <c r="C736" s="87"/>
      <c r="D736" s="87"/>
      <c r="E736" s="87"/>
      <c r="F736" s="87"/>
      <c r="G736" s="87"/>
    </row>
    <row r="737" spans="1:7" s="80" customFormat="1" ht="12.5" x14ac:dyDescent="0.25">
      <c r="A737" s="21"/>
      <c r="B737" s="21"/>
      <c r="C737" s="87"/>
      <c r="D737" s="87"/>
      <c r="E737" s="87"/>
      <c r="F737" s="87"/>
      <c r="G737" s="87"/>
    </row>
    <row r="738" spans="1:7" s="80" customFormat="1" ht="12.5" x14ac:dyDescent="0.25">
      <c r="A738" s="21"/>
      <c r="B738" s="21"/>
      <c r="C738" s="87"/>
      <c r="D738" s="87"/>
      <c r="E738" s="87"/>
      <c r="F738" s="87"/>
      <c r="G738" s="87"/>
    </row>
    <row r="739" spans="1:7" s="80" customFormat="1" ht="12.5" x14ac:dyDescent="0.25">
      <c r="A739" s="21"/>
      <c r="B739" s="21"/>
      <c r="C739" s="87"/>
      <c r="D739" s="87"/>
      <c r="E739" s="87"/>
      <c r="F739" s="87"/>
      <c r="G739" s="87"/>
    </row>
    <row r="740" spans="1:7" s="80" customFormat="1" ht="12.5" x14ac:dyDescent="0.25">
      <c r="A740" s="21"/>
      <c r="B740" s="21"/>
      <c r="C740" s="87"/>
      <c r="D740" s="87"/>
      <c r="E740" s="87"/>
      <c r="F740" s="87"/>
      <c r="G740" s="87"/>
    </row>
    <row r="741" spans="1:7" s="80" customFormat="1" ht="12.5" x14ac:dyDescent="0.25">
      <c r="A741" s="21"/>
      <c r="B741" s="21"/>
      <c r="C741" s="87"/>
      <c r="D741" s="87"/>
      <c r="E741" s="87"/>
      <c r="F741" s="87"/>
      <c r="G741" s="87"/>
    </row>
    <row r="742" spans="1:7" s="80" customFormat="1" ht="12.5" x14ac:dyDescent="0.25">
      <c r="A742" s="21"/>
      <c r="B742" s="21"/>
      <c r="C742" s="87"/>
      <c r="D742" s="87"/>
      <c r="E742" s="87"/>
      <c r="F742" s="87"/>
      <c r="G742" s="87"/>
    </row>
    <row r="743" spans="1:7" s="80" customFormat="1" ht="12.5" x14ac:dyDescent="0.25">
      <c r="A743" s="21"/>
      <c r="B743" s="21"/>
      <c r="C743" s="87"/>
      <c r="D743" s="87"/>
      <c r="E743" s="87"/>
      <c r="F743" s="87"/>
      <c r="G743" s="87"/>
    </row>
    <row r="744" spans="1:7" s="80" customFormat="1" ht="12.5" x14ac:dyDescent="0.25">
      <c r="A744" s="21"/>
      <c r="B744" s="21"/>
      <c r="C744" s="87"/>
      <c r="D744" s="87"/>
      <c r="E744" s="87"/>
      <c r="F744" s="87"/>
      <c r="G744" s="87"/>
    </row>
    <row r="745" spans="1:7" s="80" customFormat="1" ht="12.5" x14ac:dyDescent="0.25">
      <c r="A745" s="21"/>
      <c r="B745" s="21"/>
      <c r="C745" s="87"/>
      <c r="D745" s="87"/>
      <c r="E745" s="87"/>
      <c r="F745" s="87"/>
      <c r="G745" s="87"/>
    </row>
    <row r="746" spans="1:7" s="80" customFormat="1" ht="12.5" x14ac:dyDescent="0.25">
      <c r="A746" s="21"/>
      <c r="B746" s="21"/>
      <c r="C746" s="87"/>
      <c r="D746" s="87"/>
      <c r="E746" s="87"/>
      <c r="F746" s="87"/>
      <c r="G746" s="87"/>
    </row>
    <row r="747" spans="1:7" s="80" customFormat="1" ht="12.5" x14ac:dyDescent="0.25">
      <c r="A747" s="21"/>
      <c r="B747" s="21"/>
      <c r="C747" s="87"/>
      <c r="D747" s="87"/>
      <c r="E747" s="87"/>
      <c r="F747" s="87"/>
      <c r="G747" s="87"/>
    </row>
    <row r="748" spans="1:7" s="80" customFormat="1" ht="12.5" x14ac:dyDescent="0.25">
      <c r="A748" s="21"/>
      <c r="B748" s="21"/>
      <c r="C748" s="87"/>
      <c r="D748" s="87"/>
      <c r="E748" s="87"/>
      <c r="F748" s="87"/>
      <c r="G748" s="87"/>
    </row>
    <row r="749" spans="1:7" s="80" customFormat="1" ht="12.5" x14ac:dyDescent="0.25">
      <c r="A749" s="21"/>
      <c r="B749" s="21"/>
      <c r="C749" s="87"/>
      <c r="D749" s="87"/>
      <c r="E749" s="87"/>
      <c r="F749" s="87"/>
      <c r="G749" s="87"/>
    </row>
    <row r="750" spans="1:7" s="80" customFormat="1" ht="12.5" x14ac:dyDescent="0.25">
      <c r="A750" s="21"/>
      <c r="B750" s="21"/>
      <c r="C750" s="87"/>
      <c r="D750" s="87"/>
      <c r="E750" s="87"/>
      <c r="F750" s="87"/>
      <c r="G750" s="87"/>
    </row>
    <row r="751" spans="1:7" s="80" customFormat="1" ht="12.5" x14ac:dyDescent="0.25">
      <c r="A751" s="21"/>
      <c r="B751" s="21"/>
      <c r="C751" s="87"/>
      <c r="D751" s="87"/>
      <c r="E751" s="87"/>
      <c r="F751" s="87"/>
      <c r="G751" s="87"/>
    </row>
    <row r="752" spans="1:7" s="80" customFormat="1" ht="12.5" x14ac:dyDescent="0.25">
      <c r="A752" s="21"/>
      <c r="B752" s="21"/>
      <c r="C752" s="87"/>
      <c r="D752" s="87"/>
      <c r="E752" s="87"/>
      <c r="F752" s="87"/>
      <c r="G752" s="87"/>
    </row>
    <row r="753" spans="1:7" s="80" customFormat="1" ht="12.5" x14ac:dyDescent="0.25">
      <c r="A753" s="21"/>
      <c r="B753" s="21"/>
      <c r="C753" s="87"/>
      <c r="D753" s="87"/>
      <c r="E753" s="87"/>
      <c r="F753" s="87"/>
      <c r="G753" s="87"/>
    </row>
    <row r="754" spans="1:7" s="80" customFormat="1" ht="12.5" x14ac:dyDescent="0.25">
      <c r="A754" s="21"/>
      <c r="B754" s="21"/>
      <c r="C754" s="87"/>
      <c r="D754" s="87"/>
      <c r="E754" s="87"/>
      <c r="F754" s="87"/>
      <c r="G754" s="87"/>
    </row>
    <row r="755" spans="1:7" s="80" customFormat="1" ht="12.5" x14ac:dyDescent="0.25">
      <c r="A755" s="21"/>
      <c r="B755" s="21"/>
      <c r="C755" s="87"/>
      <c r="D755" s="87"/>
      <c r="E755" s="87"/>
      <c r="F755" s="87"/>
      <c r="G755" s="87"/>
    </row>
    <row r="756" spans="1:7" s="80" customFormat="1" ht="12.5" x14ac:dyDescent="0.25">
      <c r="A756" s="21"/>
      <c r="B756" s="21"/>
      <c r="C756" s="87"/>
      <c r="D756" s="87"/>
      <c r="E756" s="87"/>
      <c r="F756" s="87"/>
      <c r="G756" s="87"/>
    </row>
    <row r="757" spans="1:7" s="80" customFormat="1" ht="12.5" x14ac:dyDescent="0.25">
      <c r="A757" s="21"/>
      <c r="B757" s="21"/>
      <c r="C757" s="87"/>
      <c r="D757" s="87"/>
      <c r="E757" s="87"/>
      <c r="F757" s="87"/>
      <c r="G757" s="87"/>
    </row>
    <row r="758" spans="1:7" s="80" customFormat="1" ht="12.5" x14ac:dyDescent="0.25">
      <c r="A758" s="21"/>
      <c r="B758" s="21"/>
      <c r="C758" s="87"/>
      <c r="D758" s="87"/>
      <c r="E758" s="87"/>
      <c r="F758" s="87"/>
      <c r="G758" s="87"/>
    </row>
    <row r="759" spans="1:7" s="80" customFormat="1" ht="12.5" x14ac:dyDescent="0.25">
      <c r="A759" s="21"/>
      <c r="B759" s="21"/>
      <c r="C759" s="87"/>
      <c r="D759" s="87"/>
      <c r="E759" s="87"/>
      <c r="F759" s="87"/>
      <c r="G759" s="87"/>
    </row>
    <row r="760" spans="1:7" s="80" customFormat="1" ht="12.5" x14ac:dyDescent="0.25">
      <c r="A760" s="21"/>
      <c r="B760" s="21"/>
      <c r="C760" s="87"/>
      <c r="D760" s="87"/>
      <c r="E760" s="87"/>
      <c r="F760" s="87"/>
      <c r="G760" s="87"/>
    </row>
    <row r="761" spans="1:7" s="80" customFormat="1" ht="12.5" x14ac:dyDescent="0.25">
      <c r="A761" s="21"/>
      <c r="B761" s="21"/>
      <c r="C761" s="87"/>
      <c r="D761" s="87"/>
      <c r="E761" s="87"/>
      <c r="F761" s="87"/>
      <c r="G761" s="87"/>
    </row>
    <row r="762" spans="1:7" s="80" customFormat="1" ht="12.5" x14ac:dyDescent="0.25">
      <c r="A762" s="21"/>
      <c r="B762" s="21"/>
      <c r="C762" s="87"/>
      <c r="D762" s="87"/>
      <c r="E762" s="87"/>
      <c r="F762" s="87"/>
      <c r="G762" s="87"/>
    </row>
    <row r="763" spans="1:7" s="80" customFormat="1" ht="12.5" x14ac:dyDescent="0.25">
      <c r="A763" s="21"/>
      <c r="B763" s="21"/>
      <c r="C763" s="87"/>
      <c r="D763" s="87"/>
      <c r="E763" s="87"/>
      <c r="F763" s="87"/>
      <c r="G763" s="87"/>
    </row>
    <row r="764" spans="1:7" s="80" customFormat="1" ht="12.5" x14ac:dyDescent="0.25">
      <c r="A764" s="21"/>
      <c r="B764" s="21"/>
      <c r="C764" s="87"/>
      <c r="D764" s="87"/>
      <c r="E764" s="87"/>
      <c r="F764" s="87"/>
      <c r="G764" s="87"/>
    </row>
    <row r="765" spans="1:7" s="80" customFormat="1" ht="12.5" x14ac:dyDescent="0.25">
      <c r="A765" s="21"/>
      <c r="B765" s="21"/>
      <c r="C765" s="87"/>
      <c r="D765" s="87"/>
      <c r="E765" s="87"/>
      <c r="F765" s="87"/>
      <c r="G765" s="87"/>
    </row>
    <row r="766" spans="1:7" s="80" customFormat="1" ht="12.5" x14ac:dyDescent="0.25">
      <c r="A766" s="21"/>
      <c r="B766" s="21"/>
      <c r="C766" s="87"/>
      <c r="D766" s="87"/>
      <c r="E766" s="87"/>
      <c r="F766" s="87"/>
      <c r="G766" s="87"/>
    </row>
    <row r="767" spans="1:7" s="80" customFormat="1" ht="12.5" x14ac:dyDescent="0.25">
      <c r="A767" s="21"/>
      <c r="B767" s="21"/>
      <c r="C767" s="87"/>
      <c r="D767" s="87"/>
      <c r="E767" s="87"/>
      <c r="F767" s="87"/>
      <c r="G767" s="87"/>
    </row>
    <row r="768" spans="1:7" s="80" customFormat="1" ht="12.5" x14ac:dyDescent="0.25">
      <c r="A768" s="21"/>
      <c r="B768" s="21"/>
      <c r="C768" s="87"/>
      <c r="D768" s="87"/>
      <c r="E768" s="87"/>
      <c r="F768" s="87"/>
      <c r="G768" s="87"/>
    </row>
    <row r="769" spans="1:7" s="80" customFormat="1" ht="12.5" x14ac:dyDescent="0.25">
      <c r="A769" s="21"/>
      <c r="B769" s="21"/>
      <c r="C769" s="87"/>
      <c r="D769" s="87"/>
      <c r="E769" s="87"/>
      <c r="F769" s="87"/>
      <c r="G769" s="87"/>
    </row>
    <row r="770" spans="1:7" s="80" customFormat="1" ht="12.5" x14ac:dyDescent="0.25">
      <c r="A770" s="21"/>
      <c r="B770" s="21"/>
      <c r="C770" s="87"/>
      <c r="D770" s="87"/>
      <c r="E770" s="87"/>
      <c r="F770" s="87"/>
      <c r="G770" s="87"/>
    </row>
    <row r="771" spans="1:7" s="80" customFormat="1" ht="12.5" x14ac:dyDescent="0.25">
      <c r="A771" s="21"/>
      <c r="B771" s="21"/>
      <c r="C771" s="87"/>
      <c r="D771" s="87"/>
      <c r="E771" s="87"/>
      <c r="F771" s="87"/>
      <c r="G771" s="87"/>
    </row>
    <row r="772" spans="1:7" s="80" customFormat="1" ht="12.5" x14ac:dyDescent="0.25">
      <c r="A772" s="21"/>
      <c r="B772" s="21"/>
      <c r="C772" s="87"/>
      <c r="D772" s="87"/>
      <c r="E772" s="87"/>
      <c r="F772" s="87"/>
      <c r="G772" s="87"/>
    </row>
    <row r="773" spans="1:7" s="80" customFormat="1" ht="12.5" x14ac:dyDescent="0.25">
      <c r="A773" s="21"/>
      <c r="B773" s="21"/>
      <c r="C773" s="87"/>
      <c r="D773" s="87"/>
      <c r="E773" s="87"/>
      <c r="F773" s="87"/>
      <c r="G773" s="87"/>
    </row>
    <row r="774" spans="1:7" s="80" customFormat="1" ht="12.5" x14ac:dyDescent="0.25">
      <c r="A774" s="21"/>
      <c r="B774" s="21"/>
      <c r="C774" s="87"/>
      <c r="D774" s="87"/>
      <c r="E774" s="87"/>
      <c r="F774" s="87"/>
      <c r="G774" s="87"/>
    </row>
    <row r="775" spans="1:7" s="80" customFormat="1" ht="12.5" x14ac:dyDescent="0.25">
      <c r="A775" s="21"/>
      <c r="B775" s="21"/>
      <c r="C775" s="87"/>
      <c r="D775" s="87"/>
      <c r="E775" s="87"/>
      <c r="F775" s="87"/>
      <c r="G775" s="87"/>
    </row>
    <row r="776" spans="1:7" s="80" customFormat="1" ht="12.5" x14ac:dyDescent="0.25">
      <c r="A776" s="21"/>
      <c r="B776" s="21"/>
      <c r="C776" s="87"/>
      <c r="D776" s="87"/>
      <c r="E776" s="87"/>
      <c r="F776" s="87"/>
      <c r="G776" s="87"/>
    </row>
    <row r="777" spans="1:7" s="80" customFormat="1" ht="12.5" x14ac:dyDescent="0.25">
      <c r="A777" s="21"/>
      <c r="B777" s="21"/>
      <c r="C777" s="87"/>
      <c r="D777" s="87"/>
      <c r="E777" s="87"/>
      <c r="F777" s="87"/>
      <c r="G777" s="87"/>
    </row>
    <row r="778" spans="1:7" s="80" customFormat="1" ht="12.5" x14ac:dyDescent="0.25">
      <c r="A778" s="21"/>
      <c r="B778" s="21"/>
      <c r="C778" s="87"/>
      <c r="D778" s="87"/>
      <c r="E778" s="87"/>
      <c r="F778" s="87"/>
      <c r="G778" s="87"/>
    </row>
    <row r="779" spans="1:7" s="80" customFormat="1" ht="12.5" x14ac:dyDescent="0.25">
      <c r="A779" s="21"/>
      <c r="B779" s="21"/>
      <c r="C779" s="87"/>
      <c r="D779" s="87"/>
      <c r="E779" s="87"/>
      <c r="F779" s="87"/>
      <c r="G779" s="87"/>
    </row>
    <row r="780" spans="1:7" s="80" customFormat="1" ht="12.5" x14ac:dyDescent="0.25">
      <c r="A780" s="21"/>
      <c r="B780" s="21"/>
      <c r="C780" s="87"/>
      <c r="D780" s="87"/>
      <c r="E780" s="87"/>
      <c r="F780" s="87"/>
      <c r="G780" s="87"/>
    </row>
    <row r="781" spans="1:7" s="80" customFormat="1" ht="12.5" x14ac:dyDescent="0.25">
      <c r="A781" s="21"/>
      <c r="B781" s="21"/>
      <c r="C781" s="87"/>
      <c r="D781" s="87"/>
      <c r="E781" s="87"/>
      <c r="F781" s="87"/>
      <c r="G781" s="87"/>
    </row>
    <row r="782" spans="1:7" s="80" customFormat="1" ht="12.5" x14ac:dyDescent="0.25">
      <c r="A782" s="21"/>
      <c r="B782" s="21"/>
      <c r="C782" s="87"/>
      <c r="D782" s="87"/>
      <c r="E782" s="87"/>
      <c r="F782" s="87"/>
      <c r="G782" s="87"/>
    </row>
    <row r="783" spans="1:7" s="80" customFormat="1" ht="12.5" x14ac:dyDescent="0.25">
      <c r="A783" s="21"/>
      <c r="B783" s="21"/>
      <c r="C783" s="87"/>
      <c r="D783" s="87"/>
      <c r="E783" s="87"/>
      <c r="F783" s="87"/>
      <c r="G783" s="87"/>
    </row>
    <row r="784" spans="1:7" s="80" customFormat="1" ht="12.5" x14ac:dyDescent="0.25">
      <c r="A784" s="21"/>
      <c r="B784" s="21"/>
      <c r="C784" s="87"/>
      <c r="D784" s="87"/>
      <c r="E784" s="87"/>
      <c r="F784" s="87"/>
      <c r="G784" s="87"/>
    </row>
    <row r="785" spans="1:7" s="80" customFormat="1" ht="12.5" x14ac:dyDescent="0.25">
      <c r="A785" s="21"/>
      <c r="B785" s="21"/>
      <c r="C785" s="87"/>
      <c r="D785" s="87"/>
      <c r="E785" s="87"/>
      <c r="F785" s="87"/>
      <c r="G785" s="87"/>
    </row>
    <row r="786" spans="1:7" s="80" customFormat="1" ht="12.5" x14ac:dyDescent="0.25">
      <c r="A786" s="21"/>
      <c r="B786" s="21"/>
      <c r="C786" s="87"/>
      <c r="D786" s="87"/>
      <c r="E786" s="87"/>
      <c r="F786" s="87"/>
      <c r="G786" s="87"/>
    </row>
    <row r="787" spans="1:7" s="80" customFormat="1" ht="12.5" x14ac:dyDescent="0.25">
      <c r="A787" s="21"/>
      <c r="B787" s="21"/>
      <c r="C787" s="87"/>
      <c r="D787" s="87"/>
      <c r="E787" s="87"/>
      <c r="F787" s="87"/>
      <c r="G787" s="87"/>
    </row>
    <row r="788" spans="1:7" s="80" customFormat="1" ht="12.5" x14ac:dyDescent="0.25">
      <c r="A788" s="21"/>
      <c r="B788" s="21"/>
      <c r="C788" s="87"/>
      <c r="D788" s="87"/>
      <c r="E788" s="87"/>
      <c r="F788" s="87"/>
      <c r="G788" s="87"/>
    </row>
    <row r="789" spans="1:7" s="80" customFormat="1" ht="12.5" x14ac:dyDescent="0.25">
      <c r="A789" s="21"/>
      <c r="B789" s="21"/>
      <c r="C789" s="87"/>
      <c r="D789" s="87"/>
      <c r="E789" s="87"/>
      <c r="F789" s="87"/>
      <c r="G789" s="87"/>
    </row>
    <row r="790" spans="1:7" s="80" customFormat="1" ht="12.5" x14ac:dyDescent="0.25">
      <c r="A790" s="21"/>
      <c r="B790" s="21"/>
      <c r="C790" s="87"/>
      <c r="D790" s="87"/>
      <c r="E790" s="87"/>
      <c r="F790" s="87"/>
      <c r="G790" s="87"/>
    </row>
    <row r="791" spans="1:7" s="80" customFormat="1" ht="12.5" x14ac:dyDescent="0.25">
      <c r="A791" s="21"/>
      <c r="B791" s="21"/>
      <c r="C791" s="87"/>
      <c r="D791" s="87"/>
      <c r="E791" s="87"/>
      <c r="F791" s="87"/>
      <c r="G791" s="87"/>
    </row>
    <row r="792" spans="1:7" s="80" customFormat="1" ht="12.5" x14ac:dyDescent="0.25">
      <c r="A792" s="21"/>
      <c r="B792" s="21"/>
      <c r="C792" s="87"/>
      <c r="D792" s="87"/>
      <c r="E792" s="87"/>
      <c r="F792" s="87"/>
      <c r="G792" s="87"/>
    </row>
    <row r="793" spans="1:7" s="80" customFormat="1" ht="12.5" x14ac:dyDescent="0.25">
      <c r="A793" s="21"/>
      <c r="B793" s="21"/>
      <c r="C793" s="87"/>
      <c r="D793" s="87"/>
      <c r="E793" s="87"/>
      <c r="F793" s="87"/>
      <c r="G793" s="87"/>
    </row>
    <row r="794" spans="1:7" s="80" customFormat="1" ht="12.5" x14ac:dyDescent="0.25">
      <c r="A794" s="21"/>
      <c r="B794" s="21"/>
      <c r="C794" s="87"/>
      <c r="D794" s="87"/>
      <c r="E794" s="87"/>
      <c r="F794" s="87"/>
      <c r="G794" s="87"/>
    </row>
    <row r="795" spans="1:7" s="80" customFormat="1" ht="12.5" x14ac:dyDescent="0.25">
      <c r="A795" s="21"/>
      <c r="B795" s="21"/>
      <c r="C795" s="87"/>
      <c r="D795" s="87"/>
      <c r="E795" s="87"/>
      <c r="F795" s="87"/>
      <c r="G795" s="87"/>
    </row>
    <row r="796" spans="1:7" s="80" customFormat="1" ht="12.5" x14ac:dyDescent="0.25">
      <c r="A796" s="21"/>
      <c r="B796" s="21"/>
      <c r="C796" s="87"/>
      <c r="D796" s="87"/>
      <c r="E796" s="87"/>
      <c r="F796" s="87"/>
      <c r="G796" s="87"/>
    </row>
    <row r="797" spans="1:7" s="80" customFormat="1" ht="12.5" x14ac:dyDescent="0.25">
      <c r="A797" s="21"/>
      <c r="B797" s="21"/>
      <c r="C797" s="87"/>
      <c r="D797" s="87"/>
      <c r="E797" s="87"/>
      <c r="F797" s="87"/>
      <c r="G797" s="87"/>
    </row>
    <row r="798" spans="1:7" s="80" customFormat="1" ht="12.5" x14ac:dyDescent="0.25">
      <c r="A798" s="21"/>
      <c r="B798" s="21"/>
      <c r="C798" s="87"/>
      <c r="D798" s="87"/>
      <c r="E798" s="87"/>
      <c r="F798" s="87"/>
      <c r="G798" s="87"/>
    </row>
    <row r="799" spans="1:7" s="80" customFormat="1" ht="12.5" x14ac:dyDescent="0.25">
      <c r="A799" s="21"/>
      <c r="B799" s="21"/>
      <c r="C799" s="87"/>
      <c r="D799" s="87"/>
      <c r="E799" s="87"/>
      <c r="F799" s="87"/>
      <c r="G799" s="87"/>
    </row>
    <row r="800" spans="1:7" s="80" customFormat="1" ht="12.5" x14ac:dyDescent="0.25">
      <c r="A800" s="21"/>
      <c r="B800" s="21"/>
      <c r="C800" s="87"/>
      <c r="D800" s="87"/>
      <c r="E800" s="87"/>
      <c r="F800" s="87"/>
      <c r="G800" s="87"/>
    </row>
    <row r="801" spans="1:7" s="80" customFormat="1" ht="12.5" x14ac:dyDescent="0.25">
      <c r="A801" s="21"/>
      <c r="B801" s="21"/>
      <c r="C801" s="87"/>
      <c r="D801" s="87"/>
      <c r="E801" s="87"/>
      <c r="F801" s="87"/>
      <c r="G801" s="87"/>
    </row>
    <row r="802" spans="1:7" s="80" customFormat="1" ht="12.5" x14ac:dyDescent="0.25">
      <c r="A802" s="21"/>
      <c r="B802" s="21"/>
      <c r="C802" s="87"/>
      <c r="D802" s="87"/>
      <c r="E802" s="87"/>
      <c r="F802" s="87"/>
      <c r="G802" s="87"/>
    </row>
    <row r="803" spans="1:7" s="80" customFormat="1" ht="12.5" x14ac:dyDescent="0.25">
      <c r="A803" s="21"/>
      <c r="B803" s="21"/>
      <c r="C803" s="87"/>
      <c r="D803" s="87"/>
      <c r="E803" s="87"/>
      <c r="F803" s="87"/>
      <c r="G803" s="87"/>
    </row>
    <row r="804" spans="1:7" s="80" customFormat="1" ht="12.5" x14ac:dyDescent="0.25">
      <c r="A804" s="21"/>
      <c r="B804" s="21"/>
      <c r="C804" s="87"/>
      <c r="D804" s="87"/>
      <c r="E804" s="87"/>
      <c r="F804" s="87"/>
      <c r="G804" s="87"/>
    </row>
    <row r="805" spans="1:7" s="80" customFormat="1" ht="12.5" x14ac:dyDescent="0.25">
      <c r="A805" s="21"/>
      <c r="B805" s="21"/>
      <c r="C805" s="87"/>
      <c r="D805" s="87"/>
      <c r="E805" s="87"/>
      <c r="F805" s="87"/>
      <c r="G805" s="87"/>
    </row>
    <row r="806" spans="1:7" s="80" customFormat="1" ht="12.5" x14ac:dyDescent="0.25">
      <c r="A806" s="21"/>
      <c r="B806" s="21"/>
      <c r="C806" s="87"/>
      <c r="D806" s="87"/>
      <c r="E806" s="87"/>
      <c r="F806" s="87"/>
      <c r="G806" s="87"/>
    </row>
    <row r="807" spans="1:7" s="80" customFormat="1" ht="12.5" x14ac:dyDescent="0.25">
      <c r="A807" s="21"/>
      <c r="B807" s="21"/>
      <c r="C807" s="87"/>
      <c r="D807" s="87"/>
      <c r="E807" s="87"/>
      <c r="F807" s="87"/>
      <c r="G807" s="87"/>
    </row>
    <row r="808" spans="1:7" s="80" customFormat="1" ht="12.5" x14ac:dyDescent="0.25">
      <c r="A808" s="21"/>
      <c r="B808" s="21"/>
      <c r="C808" s="87"/>
      <c r="D808" s="87"/>
      <c r="E808" s="87"/>
      <c r="F808" s="87"/>
      <c r="G808" s="87"/>
    </row>
    <row r="809" spans="1:7" s="80" customFormat="1" ht="12.5" x14ac:dyDescent="0.25">
      <c r="A809" s="21"/>
      <c r="B809" s="21"/>
      <c r="C809" s="87"/>
      <c r="D809" s="87"/>
      <c r="E809" s="87"/>
      <c r="F809" s="87"/>
      <c r="G809" s="87"/>
    </row>
    <row r="810" spans="1:7" s="80" customFormat="1" ht="12.5" x14ac:dyDescent="0.25">
      <c r="A810" s="21"/>
      <c r="B810" s="21"/>
      <c r="C810" s="87"/>
      <c r="D810" s="87"/>
      <c r="E810" s="87"/>
      <c r="F810" s="87"/>
      <c r="G810" s="87"/>
    </row>
    <row r="811" spans="1:7" s="80" customFormat="1" ht="12.5" x14ac:dyDescent="0.25">
      <c r="A811" s="21"/>
      <c r="B811" s="21"/>
      <c r="C811" s="87"/>
      <c r="D811" s="87"/>
      <c r="E811" s="87"/>
      <c r="F811" s="87"/>
      <c r="G811" s="87"/>
    </row>
    <row r="812" spans="1:7" s="80" customFormat="1" ht="12.5" x14ac:dyDescent="0.25">
      <c r="A812" s="21"/>
      <c r="B812" s="21"/>
      <c r="C812" s="87"/>
      <c r="D812" s="87"/>
      <c r="E812" s="87"/>
      <c r="F812" s="87"/>
      <c r="G812" s="87"/>
    </row>
    <row r="813" spans="1:7" s="80" customFormat="1" ht="12.5" x14ac:dyDescent="0.25">
      <c r="A813" s="21"/>
      <c r="B813" s="21"/>
      <c r="C813" s="87"/>
      <c r="D813" s="87"/>
      <c r="E813" s="87"/>
      <c r="F813" s="87"/>
      <c r="G813" s="87"/>
    </row>
    <row r="814" spans="1:7" s="80" customFormat="1" ht="12.5" x14ac:dyDescent="0.25">
      <c r="A814" s="21"/>
      <c r="B814" s="21"/>
      <c r="C814" s="87"/>
      <c r="D814" s="87"/>
      <c r="E814" s="87"/>
      <c r="F814" s="87"/>
      <c r="G814" s="87"/>
    </row>
    <row r="815" spans="1:7" s="80" customFormat="1" ht="12.5" x14ac:dyDescent="0.25">
      <c r="A815" s="21"/>
      <c r="B815" s="21"/>
      <c r="C815" s="87"/>
      <c r="D815" s="87"/>
      <c r="E815" s="87"/>
      <c r="F815" s="87"/>
      <c r="G815" s="87"/>
    </row>
    <row r="816" spans="1:7" s="80" customFormat="1" ht="12.5" x14ac:dyDescent="0.25">
      <c r="A816" s="21"/>
      <c r="B816" s="21"/>
      <c r="C816" s="87"/>
      <c r="D816" s="87"/>
      <c r="E816" s="87"/>
      <c r="F816" s="87"/>
      <c r="G816" s="87"/>
    </row>
    <row r="817" spans="1:7" s="80" customFormat="1" ht="12.5" x14ac:dyDescent="0.25">
      <c r="A817" s="21"/>
      <c r="B817" s="21"/>
      <c r="C817" s="87"/>
      <c r="D817" s="87"/>
      <c r="E817" s="87"/>
      <c r="F817" s="87"/>
      <c r="G817" s="87"/>
    </row>
    <row r="818" spans="1:7" s="80" customFormat="1" ht="12.5" x14ac:dyDescent="0.25">
      <c r="A818" s="21"/>
      <c r="B818" s="21"/>
      <c r="C818" s="87"/>
      <c r="D818" s="87"/>
      <c r="E818" s="87"/>
      <c r="F818" s="87"/>
      <c r="G818" s="87"/>
    </row>
    <row r="819" spans="1:7" s="80" customFormat="1" ht="12.5" x14ac:dyDescent="0.25">
      <c r="A819" s="21"/>
      <c r="B819" s="21"/>
      <c r="C819" s="87"/>
      <c r="D819" s="87"/>
      <c r="E819" s="87"/>
      <c r="F819" s="87"/>
      <c r="G819" s="87"/>
    </row>
    <row r="820" spans="1:7" s="80" customFormat="1" ht="12.5" x14ac:dyDescent="0.25">
      <c r="A820" s="21"/>
      <c r="B820" s="21"/>
      <c r="C820" s="87"/>
      <c r="D820" s="87"/>
      <c r="E820" s="87"/>
      <c r="F820" s="87"/>
      <c r="G820" s="87"/>
    </row>
    <row r="821" spans="1:7" s="80" customFormat="1" ht="12.5" x14ac:dyDescent="0.25">
      <c r="A821" s="21"/>
      <c r="B821" s="21"/>
      <c r="C821" s="87"/>
      <c r="D821" s="87"/>
      <c r="E821" s="87"/>
      <c r="F821" s="87"/>
      <c r="G821" s="87"/>
    </row>
    <row r="822" spans="1:7" s="80" customFormat="1" ht="12.5" x14ac:dyDescent="0.25">
      <c r="A822" s="21"/>
      <c r="B822" s="21"/>
      <c r="C822" s="87"/>
      <c r="D822" s="87"/>
      <c r="E822" s="87"/>
      <c r="F822" s="87"/>
      <c r="G822" s="87"/>
    </row>
    <row r="823" spans="1:7" s="80" customFormat="1" ht="12.5" x14ac:dyDescent="0.25">
      <c r="A823" s="21"/>
      <c r="B823" s="21"/>
      <c r="C823" s="87"/>
      <c r="D823" s="87"/>
      <c r="E823" s="87"/>
      <c r="F823" s="87"/>
      <c r="G823" s="87"/>
    </row>
    <row r="824" spans="1:7" s="80" customFormat="1" ht="12.5" x14ac:dyDescent="0.25">
      <c r="A824" s="21"/>
      <c r="B824" s="21"/>
      <c r="C824" s="87"/>
      <c r="D824" s="87"/>
      <c r="E824" s="87"/>
      <c r="F824" s="87"/>
      <c r="G824" s="87"/>
    </row>
    <row r="825" spans="1:7" s="80" customFormat="1" ht="12.5" x14ac:dyDescent="0.25">
      <c r="A825" s="21"/>
      <c r="B825" s="21"/>
      <c r="C825" s="87"/>
      <c r="D825" s="87"/>
      <c r="E825" s="87"/>
      <c r="F825" s="87"/>
      <c r="G825" s="87"/>
    </row>
    <row r="826" spans="1:7" s="80" customFormat="1" ht="12.5" x14ac:dyDescent="0.25">
      <c r="A826" s="21"/>
      <c r="B826" s="21"/>
      <c r="C826" s="87"/>
      <c r="D826" s="87"/>
      <c r="E826" s="87"/>
      <c r="F826" s="87"/>
      <c r="G826" s="87"/>
    </row>
    <row r="827" spans="1:7" s="80" customFormat="1" ht="12.5" x14ac:dyDescent="0.25">
      <c r="A827" s="21"/>
      <c r="B827" s="21"/>
      <c r="C827" s="87"/>
      <c r="D827" s="87"/>
      <c r="E827" s="87"/>
      <c r="F827" s="87"/>
      <c r="G827" s="87"/>
    </row>
    <row r="828" spans="1:7" s="80" customFormat="1" ht="12.5" x14ac:dyDescent="0.25">
      <c r="A828" s="21"/>
      <c r="B828" s="21"/>
      <c r="C828" s="87"/>
      <c r="D828" s="87"/>
      <c r="E828" s="87"/>
      <c r="F828" s="87"/>
      <c r="G828" s="87"/>
    </row>
    <row r="829" spans="1:7" s="80" customFormat="1" ht="12.5" x14ac:dyDescent="0.25">
      <c r="A829" s="21"/>
      <c r="B829" s="21"/>
      <c r="C829" s="87"/>
      <c r="D829" s="87"/>
      <c r="E829" s="87"/>
      <c r="F829" s="87"/>
      <c r="G829" s="87"/>
    </row>
    <row r="830" spans="1:7" s="80" customFormat="1" ht="12.5" x14ac:dyDescent="0.25">
      <c r="A830" s="21"/>
      <c r="B830" s="21"/>
      <c r="C830" s="87"/>
      <c r="D830" s="87"/>
      <c r="E830" s="87"/>
      <c r="F830" s="87"/>
      <c r="G830" s="87"/>
    </row>
    <row r="831" spans="1:7" s="80" customFormat="1" ht="12.5" x14ac:dyDescent="0.25">
      <c r="A831" s="21"/>
      <c r="B831" s="21"/>
      <c r="C831" s="87"/>
      <c r="D831" s="87"/>
      <c r="E831" s="87"/>
      <c r="F831" s="87"/>
      <c r="G831" s="87"/>
    </row>
    <row r="832" spans="1:7" s="80" customFormat="1" ht="12.5" x14ac:dyDescent="0.25">
      <c r="A832" s="21"/>
      <c r="B832" s="21"/>
      <c r="C832" s="87"/>
      <c r="D832" s="87"/>
      <c r="E832" s="87"/>
      <c r="F832" s="87"/>
      <c r="G832" s="87"/>
    </row>
    <row r="833" spans="1:7" s="80" customFormat="1" ht="12.5" x14ac:dyDescent="0.25">
      <c r="A833" s="21"/>
      <c r="B833" s="21"/>
      <c r="C833" s="87"/>
      <c r="D833" s="87"/>
      <c r="E833" s="87"/>
      <c r="F833" s="87"/>
      <c r="G833" s="87"/>
    </row>
    <row r="834" spans="1:7" s="80" customFormat="1" ht="12.5" x14ac:dyDescent="0.25">
      <c r="A834" s="21"/>
      <c r="B834" s="21"/>
      <c r="C834" s="87"/>
      <c r="D834" s="87"/>
      <c r="E834" s="87"/>
      <c r="F834" s="87"/>
      <c r="G834" s="87"/>
    </row>
    <row r="835" spans="1:7" s="80" customFormat="1" ht="12.5" x14ac:dyDescent="0.25">
      <c r="A835" s="21"/>
      <c r="B835" s="21"/>
      <c r="C835" s="87"/>
      <c r="D835" s="87"/>
      <c r="E835" s="87"/>
      <c r="F835" s="87"/>
      <c r="G835" s="87"/>
    </row>
    <row r="836" spans="1:7" s="80" customFormat="1" ht="12.5" x14ac:dyDescent="0.25">
      <c r="A836" s="21"/>
      <c r="B836" s="21"/>
      <c r="C836" s="87"/>
      <c r="D836" s="87"/>
      <c r="E836" s="87"/>
      <c r="F836" s="87"/>
      <c r="G836" s="87"/>
    </row>
    <row r="837" spans="1:7" s="80" customFormat="1" ht="12.5" x14ac:dyDescent="0.25">
      <c r="A837" s="21"/>
      <c r="B837" s="21"/>
      <c r="C837" s="87"/>
      <c r="D837" s="87"/>
      <c r="E837" s="87"/>
      <c r="F837" s="87"/>
      <c r="G837" s="87"/>
    </row>
    <row r="838" spans="1:7" s="80" customFormat="1" ht="12.5" x14ac:dyDescent="0.25">
      <c r="A838" s="21"/>
      <c r="B838" s="21"/>
      <c r="C838" s="87"/>
      <c r="D838" s="87"/>
      <c r="E838" s="87"/>
      <c r="F838" s="87"/>
      <c r="G838" s="87"/>
    </row>
    <row r="839" spans="1:7" s="80" customFormat="1" ht="12.5" x14ac:dyDescent="0.25">
      <c r="A839" s="21"/>
      <c r="B839" s="21"/>
      <c r="C839" s="87"/>
      <c r="D839" s="87"/>
      <c r="E839" s="87"/>
      <c r="F839" s="87"/>
      <c r="G839" s="87"/>
    </row>
    <row r="840" spans="1:7" s="80" customFormat="1" ht="12.5" x14ac:dyDescent="0.25">
      <c r="A840" s="21"/>
      <c r="B840" s="21"/>
      <c r="C840" s="87"/>
      <c r="D840" s="87"/>
      <c r="E840" s="87"/>
      <c r="F840" s="87"/>
      <c r="G840" s="87"/>
    </row>
    <row r="841" spans="1:7" s="80" customFormat="1" ht="12.5" x14ac:dyDescent="0.25">
      <c r="A841" s="21"/>
      <c r="B841" s="21"/>
      <c r="C841" s="87"/>
      <c r="D841" s="87"/>
      <c r="E841" s="87"/>
      <c r="F841" s="87"/>
      <c r="G841" s="87"/>
    </row>
    <row r="842" spans="1:7" s="80" customFormat="1" ht="12.5" x14ac:dyDescent="0.25">
      <c r="A842" s="21"/>
      <c r="B842" s="21"/>
      <c r="C842" s="87"/>
      <c r="D842" s="87"/>
      <c r="E842" s="87"/>
      <c r="F842" s="87"/>
      <c r="G842" s="87"/>
    </row>
    <row r="843" spans="1:7" s="80" customFormat="1" ht="12.5" x14ac:dyDescent="0.25">
      <c r="A843" s="21"/>
      <c r="B843" s="21"/>
      <c r="C843" s="87"/>
      <c r="D843" s="87"/>
      <c r="E843" s="87"/>
      <c r="F843" s="87"/>
      <c r="G843" s="87"/>
    </row>
    <row r="844" spans="1:7" s="80" customFormat="1" ht="12.5" x14ac:dyDescent="0.25">
      <c r="A844" s="21"/>
      <c r="B844" s="21"/>
      <c r="C844" s="87"/>
      <c r="D844" s="87"/>
      <c r="E844" s="87"/>
      <c r="F844" s="87"/>
      <c r="G844" s="87"/>
    </row>
    <row r="845" spans="1:7" s="80" customFormat="1" ht="12.5" x14ac:dyDescent="0.25">
      <c r="A845" s="21"/>
      <c r="B845" s="21"/>
      <c r="C845" s="87"/>
      <c r="D845" s="87"/>
      <c r="E845" s="87"/>
      <c r="F845" s="87"/>
      <c r="G845" s="87"/>
    </row>
    <row r="846" spans="1:7" s="80" customFormat="1" ht="12.5" x14ac:dyDescent="0.25">
      <c r="A846" s="21"/>
      <c r="B846" s="21"/>
      <c r="C846" s="87"/>
      <c r="D846" s="87"/>
      <c r="E846" s="87"/>
      <c r="F846" s="87"/>
      <c r="G846" s="87"/>
    </row>
    <row r="847" spans="1:7" s="80" customFormat="1" ht="12.5" x14ac:dyDescent="0.25">
      <c r="A847" s="21"/>
      <c r="B847" s="21"/>
      <c r="C847" s="87"/>
      <c r="D847" s="87"/>
      <c r="E847" s="87"/>
      <c r="F847" s="87"/>
      <c r="G847" s="87"/>
    </row>
    <row r="848" spans="1:7" s="80" customFormat="1" ht="12.5" x14ac:dyDescent="0.25">
      <c r="A848" s="21"/>
      <c r="B848" s="21"/>
      <c r="C848" s="87"/>
      <c r="D848" s="87"/>
      <c r="E848" s="87"/>
      <c r="F848" s="87"/>
      <c r="G848" s="87"/>
    </row>
    <row r="849" spans="1:7" s="80" customFormat="1" ht="12.5" x14ac:dyDescent="0.25">
      <c r="A849" s="21"/>
      <c r="B849" s="21"/>
      <c r="C849" s="87"/>
      <c r="D849" s="87"/>
      <c r="E849" s="87"/>
      <c r="F849" s="87"/>
      <c r="G849" s="87"/>
    </row>
    <row r="850" spans="1:7" s="80" customFormat="1" ht="12.5" x14ac:dyDescent="0.25">
      <c r="A850" s="21"/>
      <c r="B850" s="21"/>
      <c r="C850" s="87"/>
      <c r="D850" s="87"/>
      <c r="E850" s="87"/>
      <c r="F850" s="87"/>
      <c r="G850" s="87"/>
    </row>
    <row r="851" spans="1:7" s="80" customFormat="1" ht="12.5" x14ac:dyDescent="0.25">
      <c r="A851" s="21"/>
      <c r="B851" s="21"/>
      <c r="C851" s="87"/>
      <c r="D851" s="87"/>
      <c r="E851" s="87"/>
      <c r="F851" s="87"/>
      <c r="G851" s="87"/>
    </row>
    <row r="852" spans="1:7" s="80" customFormat="1" ht="12.5" x14ac:dyDescent="0.25">
      <c r="A852" s="21"/>
      <c r="B852" s="21"/>
      <c r="C852" s="87"/>
      <c r="D852" s="87"/>
      <c r="E852" s="87"/>
      <c r="F852" s="87"/>
      <c r="G852" s="87"/>
    </row>
    <row r="853" spans="1:7" s="80" customFormat="1" ht="12.5" x14ac:dyDescent="0.25">
      <c r="A853" s="21"/>
      <c r="B853" s="21"/>
      <c r="C853" s="87"/>
      <c r="D853" s="87"/>
      <c r="E853" s="87"/>
      <c r="F853" s="87"/>
      <c r="G853" s="87"/>
    </row>
    <row r="854" spans="1:7" s="80" customFormat="1" ht="12.5" x14ac:dyDescent="0.25">
      <c r="A854" s="21"/>
      <c r="B854" s="21"/>
      <c r="C854" s="87"/>
      <c r="D854" s="87"/>
      <c r="E854" s="87"/>
      <c r="F854" s="87"/>
      <c r="G854" s="87"/>
    </row>
    <row r="855" spans="1:7" s="80" customFormat="1" ht="12.5" x14ac:dyDescent="0.25">
      <c r="A855" s="21"/>
      <c r="B855" s="21"/>
      <c r="C855" s="87"/>
      <c r="D855" s="87"/>
      <c r="E855" s="87"/>
      <c r="F855" s="87"/>
      <c r="G855" s="87"/>
    </row>
    <row r="856" spans="1:7" s="80" customFormat="1" ht="12.5" x14ac:dyDescent="0.25">
      <c r="A856" s="21"/>
      <c r="B856" s="21"/>
      <c r="C856" s="87"/>
      <c r="D856" s="87"/>
      <c r="E856" s="87"/>
      <c r="F856" s="87"/>
      <c r="G856" s="87"/>
    </row>
    <row r="857" spans="1:7" s="80" customFormat="1" ht="12.5" x14ac:dyDescent="0.25">
      <c r="A857" s="21"/>
      <c r="B857" s="21"/>
      <c r="C857" s="87"/>
      <c r="D857" s="87"/>
      <c r="E857" s="87"/>
      <c r="F857" s="87"/>
      <c r="G857" s="87"/>
    </row>
    <row r="858" spans="1:7" s="80" customFormat="1" ht="12.5" x14ac:dyDescent="0.25">
      <c r="A858" s="21"/>
      <c r="B858" s="21"/>
      <c r="C858" s="87"/>
      <c r="D858" s="87"/>
      <c r="E858" s="87"/>
      <c r="F858" s="87"/>
      <c r="G858" s="87"/>
    </row>
    <row r="859" spans="1:7" s="80" customFormat="1" ht="12.5" x14ac:dyDescent="0.25">
      <c r="A859" s="21"/>
      <c r="B859" s="21"/>
      <c r="C859" s="87"/>
      <c r="D859" s="87"/>
      <c r="E859" s="87"/>
      <c r="F859" s="87"/>
      <c r="G859" s="87"/>
    </row>
    <row r="860" spans="1:7" s="80" customFormat="1" ht="12.5" x14ac:dyDescent="0.25">
      <c r="A860" s="21"/>
      <c r="B860" s="21"/>
      <c r="C860" s="87"/>
      <c r="D860" s="87"/>
      <c r="E860" s="87"/>
      <c r="F860" s="87"/>
      <c r="G860" s="87"/>
    </row>
    <row r="861" spans="1:7" s="80" customFormat="1" ht="12.5" x14ac:dyDescent="0.25">
      <c r="A861" s="21"/>
      <c r="B861" s="21"/>
      <c r="C861" s="87"/>
      <c r="D861" s="87"/>
      <c r="E861" s="87"/>
      <c r="F861" s="87"/>
      <c r="G861" s="87"/>
    </row>
    <row r="862" spans="1:7" s="80" customFormat="1" ht="12.5" x14ac:dyDescent="0.25">
      <c r="A862" s="21"/>
      <c r="B862" s="21"/>
      <c r="C862" s="87"/>
      <c r="D862" s="87"/>
      <c r="E862" s="87"/>
      <c r="F862" s="87"/>
      <c r="G862" s="87"/>
    </row>
    <row r="863" spans="1:7" s="80" customFormat="1" ht="12.5" x14ac:dyDescent="0.25">
      <c r="A863" s="21"/>
      <c r="B863" s="21"/>
      <c r="C863" s="87"/>
      <c r="D863" s="87"/>
      <c r="E863" s="87"/>
      <c r="F863" s="87"/>
      <c r="G863" s="87"/>
    </row>
    <row r="864" spans="1:7" s="80" customFormat="1" ht="12.5" x14ac:dyDescent="0.25">
      <c r="A864" s="21"/>
      <c r="B864" s="21"/>
      <c r="C864" s="87"/>
      <c r="D864" s="87"/>
      <c r="E864" s="87"/>
      <c r="F864" s="87"/>
      <c r="G864" s="87"/>
    </row>
    <row r="865" spans="1:7" s="80" customFormat="1" ht="12.5" x14ac:dyDescent="0.25">
      <c r="A865" s="21"/>
      <c r="B865" s="21"/>
      <c r="C865" s="87"/>
      <c r="D865" s="87"/>
      <c r="E865" s="87"/>
      <c r="F865" s="87"/>
      <c r="G865" s="87"/>
    </row>
    <row r="866" spans="1:7" s="80" customFormat="1" ht="12.5" x14ac:dyDescent="0.25">
      <c r="A866" s="21"/>
      <c r="B866" s="21"/>
      <c r="C866" s="87"/>
      <c r="D866" s="87"/>
      <c r="E866" s="87"/>
      <c r="F866" s="87"/>
      <c r="G866" s="87"/>
    </row>
    <row r="867" spans="1:7" s="80" customFormat="1" ht="12.5" x14ac:dyDescent="0.25">
      <c r="A867" s="21"/>
      <c r="B867" s="21"/>
      <c r="C867" s="87"/>
      <c r="D867" s="87"/>
      <c r="E867" s="87"/>
      <c r="F867" s="87"/>
      <c r="G867" s="87"/>
    </row>
    <row r="868" spans="1:7" s="80" customFormat="1" ht="12.5" x14ac:dyDescent="0.25">
      <c r="A868" s="21"/>
      <c r="B868" s="21"/>
      <c r="C868" s="87"/>
      <c r="D868" s="87"/>
      <c r="E868" s="87"/>
      <c r="F868" s="87"/>
      <c r="G868" s="87"/>
    </row>
    <row r="869" spans="1:7" s="80" customFormat="1" ht="12.5" x14ac:dyDescent="0.25">
      <c r="A869" s="21"/>
      <c r="B869" s="21"/>
      <c r="C869" s="87"/>
      <c r="D869" s="87"/>
      <c r="E869" s="87"/>
      <c r="F869" s="87"/>
      <c r="G869" s="87"/>
    </row>
    <row r="870" spans="1:7" s="80" customFormat="1" ht="12.5" x14ac:dyDescent="0.25">
      <c r="A870" s="21"/>
      <c r="B870" s="21"/>
      <c r="C870" s="87"/>
      <c r="D870" s="87"/>
      <c r="E870" s="87"/>
      <c r="F870" s="87"/>
      <c r="G870" s="87"/>
    </row>
    <row r="871" spans="1:7" s="80" customFormat="1" ht="12.5" x14ac:dyDescent="0.25">
      <c r="A871" s="21"/>
      <c r="B871" s="21"/>
      <c r="C871" s="87"/>
      <c r="D871" s="87"/>
      <c r="E871" s="87"/>
      <c r="F871" s="87"/>
      <c r="G871" s="87"/>
    </row>
    <row r="872" spans="1:7" s="80" customFormat="1" ht="12.5" x14ac:dyDescent="0.25">
      <c r="A872" s="21"/>
      <c r="B872" s="21"/>
      <c r="C872" s="87"/>
      <c r="D872" s="87"/>
      <c r="E872" s="87"/>
      <c r="F872" s="87"/>
      <c r="G872" s="87"/>
    </row>
    <row r="873" spans="1:7" s="80" customFormat="1" ht="12.5" x14ac:dyDescent="0.25">
      <c r="A873" s="21"/>
      <c r="B873" s="21"/>
      <c r="C873" s="87"/>
      <c r="D873" s="87"/>
      <c r="E873" s="87"/>
      <c r="F873" s="87"/>
      <c r="G873" s="87"/>
    </row>
    <row r="874" spans="1:7" s="80" customFormat="1" ht="12.5" x14ac:dyDescent="0.25">
      <c r="A874" s="21"/>
      <c r="B874" s="21"/>
      <c r="C874" s="87"/>
      <c r="D874" s="87"/>
      <c r="E874" s="87"/>
      <c r="F874" s="87"/>
      <c r="G874" s="87"/>
    </row>
    <row r="875" spans="1:7" s="80" customFormat="1" ht="12.5" x14ac:dyDescent="0.25">
      <c r="A875" s="21"/>
      <c r="B875" s="21"/>
      <c r="C875" s="87"/>
      <c r="D875" s="87"/>
      <c r="E875" s="87"/>
      <c r="F875" s="87"/>
      <c r="G875" s="87"/>
    </row>
    <row r="876" spans="1:7" s="80" customFormat="1" ht="12.5" x14ac:dyDescent="0.25">
      <c r="A876" s="21"/>
      <c r="B876" s="21"/>
      <c r="C876" s="87"/>
      <c r="D876" s="87"/>
      <c r="E876" s="87"/>
      <c r="F876" s="87"/>
      <c r="G876" s="87"/>
    </row>
    <row r="877" spans="1:7" s="80" customFormat="1" ht="12.5" x14ac:dyDescent="0.25">
      <c r="A877" s="21"/>
      <c r="B877" s="21"/>
      <c r="C877" s="87"/>
      <c r="D877" s="87"/>
      <c r="E877" s="87"/>
      <c r="F877" s="87"/>
      <c r="G877" s="87"/>
    </row>
    <row r="878" spans="1:7" s="80" customFormat="1" ht="12.5" x14ac:dyDescent="0.25">
      <c r="A878" s="21"/>
      <c r="B878" s="21"/>
      <c r="C878" s="87"/>
      <c r="D878" s="87"/>
      <c r="E878" s="87"/>
      <c r="F878" s="87"/>
      <c r="G878" s="87"/>
    </row>
    <row r="879" spans="1:7" s="80" customFormat="1" ht="12.5" x14ac:dyDescent="0.25">
      <c r="A879" s="21"/>
      <c r="B879" s="21"/>
      <c r="C879" s="87"/>
      <c r="D879" s="87"/>
      <c r="E879" s="87"/>
      <c r="F879" s="87"/>
      <c r="G879" s="87"/>
    </row>
    <row r="880" spans="1:7" s="80" customFormat="1" ht="12.5" x14ac:dyDescent="0.25">
      <c r="A880" s="21"/>
      <c r="B880" s="21"/>
      <c r="C880" s="87"/>
      <c r="D880" s="87"/>
      <c r="E880" s="87"/>
      <c r="F880" s="87"/>
      <c r="G880" s="87"/>
    </row>
    <row r="881" spans="1:7" s="80" customFormat="1" ht="12.5" x14ac:dyDescent="0.25">
      <c r="A881" s="21"/>
      <c r="B881" s="21"/>
      <c r="C881" s="87"/>
      <c r="D881" s="87"/>
      <c r="E881" s="87"/>
      <c r="F881" s="87"/>
      <c r="G881" s="87"/>
    </row>
    <row r="882" spans="1:7" s="80" customFormat="1" ht="12.5" x14ac:dyDescent="0.25">
      <c r="A882" s="21"/>
      <c r="B882" s="21"/>
      <c r="C882" s="87"/>
      <c r="D882" s="87"/>
      <c r="E882" s="87"/>
      <c r="F882" s="87"/>
      <c r="G882" s="87"/>
    </row>
    <row r="883" spans="1:7" s="80" customFormat="1" ht="12.5" x14ac:dyDescent="0.25">
      <c r="A883" s="21"/>
      <c r="B883" s="21"/>
      <c r="C883" s="87"/>
      <c r="D883" s="87"/>
      <c r="E883" s="87"/>
      <c r="F883" s="87"/>
      <c r="G883" s="87"/>
    </row>
    <row r="884" spans="1:7" s="80" customFormat="1" ht="12.5" x14ac:dyDescent="0.25">
      <c r="A884" s="21"/>
      <c r="B884" s="21"/>
      <c r="C884" s="87"/>
      <c r="D884" s="87"/>
      <c r="E884" s="87"/>
      <c r="F884" s="87"/>
      <c r="G884" s="87"/>
    </row>
    <row r="885" spans="1:7" s="80" customFormat="1" ht="12.5" x14ac:dyDescent="0.25">
      <c r="A885" s="21"/>
      <c r="B885" s="21"/>
      <c r="C885" s="87"/>
      <c r="D885" s="87"/>
      <c r="E885" s="87"/>
      <c r="F885" s="87"/>
      <c r="G885" s="87"/>
    </row>
    <row r="886" spans="1:7" s="80" customFormat="1" ht="12.5" x14ac:dyDescent="0.25">
      <c r="A886" s="21"/>
      <c r="B886" s="21"/>
      <c r="C886" s="87"/>
      <c r="D886" s="87"/>
      <c r="E886" s="87"/>
      <c r="F886" s="87"/>
      <c r="G886" s="87"/>
    </row>
    <row r="887" spans="1:7" s="80" customFormat="1" ht="12.5" x14ac:dyDescent="0.25">
      <c r="A887" s="21"/>
      <c r="B887" s="21"/>
      <c r="C887" s="87"/>
      <c r="D887" s="87"/>
      <c r="E887" s="87"/>
      <c r="F887" s="87"/>
      <c r="G887" s="87"/>
    </row>
    <row r="888" spans="1:7" s="80" customFormat="1" ht="12.5" x14ac:dyDescent="0.25">
      <c r="A888" s="21"/>
      <c r="B888" s="21"/>
      <c r="C888" s="87"/>
      <c r="D888" s="87"/>
      <c r="E888" s="87"/>
      <c r="F888" s="87"/>
      <c r="G888" s="87"/>
    </row>
    <row r="889" spans="1:7" s="80" customFormat="1" ht="12.5" x14ac:dyDescent="0.25">
      <c r="A889" s="21"/>
      <c r="B889" s="21"/>
      <c r="C889" s="87"/>
      <c r="D889" s="87"/>
      <c r="E889" s="87"/>
      <c r="F889" s="87"/>
      <c r="G889" s="87"/>
    </row>
    <row r="890" spans="1:7" s="80" customFormat="1" ht="12.5" x14ac:dyDescent="0.25">
      <c r="A890" s="21"/>
      <c r="B890" s="21"/>
      <c r="C890" s="87"/>
      <c r="D890" s="87"/>
      <c r="E890" s="87"/>
      <c r="F890" s="87"/>
      <c r="G890" s="87"/>
    </row>
    <row r="891" spans="1:7" s="80" customFormat="1" ht="12.5" x14ac:dyDescent="0.25">
      <c r="A891" s="21"/>
      <c r="B891" s="21"/>
      <c r="C891" s="87"/>
      <c r="D891" s="87"/>
      <c r="E891" s="87"/>
      <c r="F891" s="87"/>
      <c r="G891" s="87"/>
    </row>
    <row r="892" spans="1:7" s="80" customFormat="1" ht="12.5" x14ac:dyDescent="0.25">
      <c r="A892" s="21"/>
      <c r="B892" s="21"/>
      <c r="C892" s="87"/>
      <c r="D892" s="87"/>
      <c r="E892" s="87"/>
      <c r="F892" s="87"/>
      <c r="G892" s="87"/>
    </row>
    <row r="893" spans="1:7" s="80" customFormat="1" ht="12.5" x14ac:dyDescent="0.25">
      <c r="A893" s="21"/>
      <c r="B893" s="21"/>
      <c r="C893" s="87"/>
      <c r="D893" s="87"/>
      <c r="E893" s="87"/>
      <c r="F893" s="87"/>
      <c r="G893" s="87"/>
    </row>
    <row r="894" spans="1:7" s="80" customFormat="1" ht="12.5" x14ac:dyDescent="0.25">
      <c r="A894" s="21"/>
      <c r="B894" s="21"/>
      <c r="C894" s="87"/>
      <c r="D894" s="87"/>
      <c r="E894" s="87"/>
      <c r="F894" s="87"/>
      <c r="G894" s="87"/>
    </row>
    <row r="895" spans="1:7" s="80" customFormat="1" ht="12.5" x14ac:dyDescent="0.25">
      <c r="A895" s="21"/>
      <c r="B895" s="21"/>
      <c r="C895" s="87"/>
      <c r="D895" s="87"/>
      <c r="E895" s="87"/>
      <c r="F895" s="87"/>
      <c r="G895" s="87"/>
    </row>
    <row r="896" spans="1:7" s="80" customFormat="1" ht="12.5" x14ac:dyDescent="0.25">
      <c r="A896" s="21"/>
      <c r="B896" s="21"/>
      <c r="C896" s="87"/>
      <c r="D896" s="87"/>
      <c r="E896" s="87"/>
      <c r="F896" s="87"/>
      <c r="G896" s="87"/>
    </row>
    <row r="897" spans="1:7" s="80" customFormat="1" ht="12.5" x14ac:dyDescent="0.25">
      <c r="A897" s="21"/>
      <c r="B897" s="21"/>
      <c r="C897" s="87"/>
      <c r="D897" s="87"/>
      <c r="E897" s="87"/>
      <c r="F897" s="87"/>
      <c r="G897" s="87"/>
    </row>
    <row r="898" spans="1:7" s="80" customFormat="1" ht="12.5" x14ac:dyDescent="0.25">
      <c r="A898" s="21"/>
      <c r="B898" s="21"/>
      <c r="C898" s="87"/>
      <c r="D898" s="87"/>
      <c r="E898" s="87"/>
      <c r="F898" s="87"/>
      <c r="G898" s="87"/>
    </row>
    <row r="899" spans="1:7" s="80" customFormat="1" ht="12.5" x14ac:dyDescent="0.25">
      <c r="A899" s="21"/>
      <c r="B899" s="21"/>
      <c r="C899" s="87"/>
      <c r="D899" s="87"/>
      <c r="E899" s="87"/>
      <c r="F899" s="87"/>
      <c r="G899" s="87"/>
    </row>
    <row r="900" spans="1:7" s="80" customFormat="1" ht="12.5" x14ac:dyDescent="0.25">
      <c r="A900" s="21"/>
      <c r="B900" s="21"/>
      <c r="C900" s="87"/>
      <c r="D900" s="87"/>
      <c r="E900" s="87"/>
      <c r="F900" s="87"/>
      <c r="G900" s="87"/>
    </row>
    <row r="901" spans="1:7" s="80" customFormat="1" ht="12.5" x14ac:dyDescent="0.25">
      <c r="A901" s="21"/>
      <c r="B901" s="21"/>
      <c r="C901" s="87"/>
      <c r="D901" s="87"/>
      <c r="E901" s="87"/>
      <c r="F901" s="87"/>
      <c r="G901" s="87"/>
    </row>
    <row r="902" spans="1:7" s="80" customFormat="1" ht="12.5" x14ac:dyDescent="0.25">
      <c r="A902" s="21"/>
      <c r="B902" s="21"/>
      <c r="C902" s="87"/>
      <c r="D902" s="87"/>
      <c r="E902" s="87"/>
      <c r="F902" s="87"/>
      <c r="G902" s="87"/>
    </row>
    <row r="903" spans="1:7" s="80" customFormat="1" ht="12.5" x14ac:dyDescent="0.25">
      <c r="A903" s="21"/>
      <c r="B903" s="21"/>
      <c r="C903" s="87"/>
      <c r="D903" s="87"/>
      <c r="E903" s="87"/>
      <c r="F903" s="87"/>
      <c r="G903" s="87"/>
    </row>
    <row r="904" spans="1:7" s="80" customFormat="1" ht="12.5" x14ac:dyDescent="0.25">
      <c r="A904" s="21"/>
      <c r="B904" s="21"/>
      <c r="C904" s="87"/>
      <c r="D904" s="87"/>
      <c r="E904" s="87"/>
      <c r="F904" s="87"/>
      <c r="G904" s="87"/>
    </row>
    <row r="905" spans="1:7" s="80" customFormat="1" ht="12.5" x14ac:dyDescent="0.25">
      <c r="A905" s="21"/>
      <c r="B905" s="21"/>
      <c r="C905" s="87"/>
      <c r="D905" s="87"/>
      <c r="E905" s="87"/>
      <c r="F905" s="87"/>
      <c r="G905" s="87"/>
    </row>
    <row r="906" spans="1:7" s="80" customFormat="1" ht="12.5" x14ac:dyDescent="0.25">
      <c r="A906" s="21"/>
      <c r="B906" s="21"/>
      <c r="C906" s="87"/>
      <c r="D906" s="87"/>
      <c r="E906" s="87"/>
      <c r="F906" s="87"/>
      <c r="G906" s="87"/>
    </row>
    <row r="907" spans="1:7" s="80" customFormat="1" ht="12.5" x14ac:dyDescent="0.25">
      <c r="A907" s="21"/>
      <c r="B907" s="21"/>
      <c r="C907" s="87"/>
      <c r="D907" s="87"/>
      <c r="E907" s="87"/>
      <c r="F907" s="87"/>
      <c r="G907" s="87"/>
    </row>
    <row r="908" spans="1:7" s="80" customFormat="1" ht="12.5" x14ac:dyDescent="0.25">
      <c r="A908" s="21"/>
      <c r="B908" s="21"/>
      <c r="C908" s="87"/>
      <c r="D908" s="87"/>
      <c r="E908" s="87"/>
      <c r="F908" s="87"/>
      <c r="G908" s="87"/>
    </row>
    <row r="909" spans="1:7" s="80" customFormat="1" ht="12.5" x14ac:dyDescent="0.25">
      <c r="A909" s="21"/>
      <c r="B909" s="21"/>
      <c r="C909" s="87"/>
      <c r="D909" s="87"/>
      <c r="E909" s="87"/>
      <c r="F909" s="87"/>
      <c r="G909" s="87"/>
    </row>
    <row r="910" spans="1:7" s="80" customFormat="1" ht="12.5" x14ac:dyDescent="0.25">
      <c r="A910" s="21"/>
      <c r="B910" s="21"/>
      <c r="C910" s="87"/>
      <c r="D910" s="87"/>
      <c r="E910" s="87"/>
      <c r="F910" s="87"/>
      <c r="G910" s="87"/>
    </row>
    <row r="911" spans="1:7" s="80" customFormat="1" ht="12.5" x14ac:dyDescent="0.25">
      <c r="A911" s="21"/>
      <c r="B911" s="21"/>
      <c r="C911" s="87"/>
      <c r="D911" s="87"/>
      <c r="E911" s="87"/>
      <c r="F911" s="87"/>
      <c r="G911" s="87"/>
    </row>
    <row r="912" spans="1:7" s="80" customFormat="1" ht="12.5" x14ac:dyDescent="0.25">
      <c r="A912" s="21"/>
      <c r="B912" s="21"/>
      <c r="C912" s="87"/>
      <c r="D912" s="87"/>
      <c r="E912" s="87"/>
      <c r="F912" s="87"/>
      <c r="G912" s="87"/>
    </row>
    <row r="913" spans="1:7" s="80" customFormat="1" ht="12.5" x14ac:dyDescent="0.25">
      <c r="A913" s="21"/>
      <c r="B913" s="21"/>
      <c r="C913" s="87"/>
      <c r="D913" s="87"/>
      <c r="E913" s="87"/>
      <c r="F913" s="87"/>
      <c r="G913" s="87"/>
    </row>
    <row r="914" spans="1:7" s="80" customFormat="1" ht="12.5" x14ac:dyDescent="0.25">
      <c r="A914" s="21"/>
      <c r="B914" s="21"/>
      <c r="C914" s="87"/>
      <c r="D914" s="87"/>
      <c r="E914" s="87"/>
      <c r="F914" s="87"/>
      <c r="G914" s="87"/>
    </row>
    <row r="915" spans="1:7" s="80" customFormat="1" ht="12.5" x14ac:dyDescent="0.25">
      <c r="A915" s="21"/>
      <c r="B915" s="21"/>
      <c r="C915" s="87"/>
      <c r="D915" s="87"/>
      <c r="E915" s="87"/>
      <c r="F915" s="87"/>
      <c r="G915" s="87"/>
    </row>
    <row r="916" spans="1:7" s="80" customFormat="1" ht="12.5" x14ac:dyDescent="0.25">
      <c r="A916" s="21"/>
      <c r="B916" s="21"/>
      <c r="C916" s="87"/>
      <c r="D916" s="87"/>
      <c r="E916" s="87"/>
      <c r="F916" s="87"/>
      <c r="G916" s="87"/>
    </row>
    <row r="917" spans="1:7" s="80" customFormat="1" ht="12.5" x14ac:dyDescent="0.25">
      <c r="A917" s="21"/>
      <c r="B917" s="21"/>
      <c r="C917" s="87"/>
      <c r="D917" s="87"/>
      <c r="E917" s="87"/>
      <c r="F917" s="87"/>
      <c r="G917" s="87"/>
    </row>
    <row r="918" spans="1:7" s="80" customFormat="1" ht="12.5" x14ac:dyDescent="0.25">
      <c r="A918" s="21"/>
      <c r="B918" s="21"/>
      <c r="C918" s="87"/>
      <c r="D918" s="87"/>
      <c r="E918" s="87"/>
      <c r="F918" s="87"/>
      <c r="G918" s="87"/>
    </row>
    <row r="919" spans="1:7" s="80" customFormat="1" ht="12.5" x14ac:dyDescent="0.25">
      <c r="A919" s="21"/>
      <c r="B919" s="21"/>
      <c r="C919" s="87"/>
      <c r="D919" s="87"/>
      <c r="E919" s="87"/>
      <c r="F919" s="87"/>
      <c r="G919" s="87"/>
    </row>
    <row r="920" spans="1:7" s="80" customFormat="1" ht="12.5" x14ac:dyDescent="0.25">
      <c r="A920" s="21"/>
      <c r="B920" s="21"/>
      <c r="C920" s="87"/>
      <c r="D920" s="87"/>
      <c r="E920" s="87"/>
      <c r="F920" s="87"/>
      <c r="G920" s="87"/>
    </row>
    <row r="921" spans="1:7" s="80" customFormat="1" ht="12.5" x14ac:dyDescent="0.25">
      <c r="A921" s="21"/>
      <c r="B921" s="21"/>
      <c r="C921" s="87"/>
      <c r="D921" s="87"/>
      <c r="E921" s="87"/>
      <c r="F921" s="87"/>
      <c r="G921" s="87"/>
    </row>
    <row r="922" spans="1:7" s="80" customFormat="1" ht="12.5" x14ac:dyDescent="0.25">
      <c r="A922" s="21"/>
      <c r="B922" s="21"/>
      <c r="C922" s="87"/>
      <c r="D922" s="87"/>
      <c r="E922" s="87"/>
      <c r="F922" s="87"/>
      <c r="G922" s="87"/>
    </row>
    <row r="923" spans="1:7" s="80" customFormat="1" ht="12.5" x14ac:dyDescent="0.25">
      <c r="A923" s="21"/>
      <c r="B923" s="21"/>
      <c r="C923" s="87"/>
      <c r="D923" s="87"/>
      <c r="E923" s="87"/>
      <c r="F923" s="87"/>
      <c r="G923" s="87"/>
    </row>
    <row r="924" spans="1:7" s="80" customFormat="1" ht="12.5" x14ac:dyDescent="0.25">
      <c r="A924" s="21"/>
      <c r="B924" s="21"/>
      <c r="C924" s="87"/>
      <c r="D924" s="87"/>
      <c r="E924" s="87"/>
      <c r="F924" s="87"/>
      <c r="G924" s="87"/>
    </row>
    <row r="925" spans="1:7" s="80" customFormat="1" ht="12.5" x14ac:dyDescent="0.25">
      <c r="A925" s="21"/>
      <c r="B925" s="21"/>
      <c r="C925" s="87"/>
      <c r="D925" s="87"/>
      <c r="E925" s="87"/>
      <c r="F925" s="87"/>
      <c r="G925" s="87"/>
    </row>
    <row r="926" spans="1:7" s="80" customFormat="1" ht="12.5" x14ac:dyDescent="0.25">
      <c r="A926" s="21"/>
      <c r="B926" s="21"/>
      <c r="C926" s="87"/>
      <c r="D926" s="87"/>
      <c r="E926" s="87"/>
      <c r="F926" s="87"/>
      <c r="G926" s="87"/>
    </row>
    <row r="927" spans="1:7" s="80" customFormat="1" ht="12.5" x14ac:dyDescent="0.25">
      <c r="A927" s="21"/>
      <c r="B927" s="21"/>
      <c r="C927" s="87"/>
      <c r="D927" s="87"/>
      <c r="E927" s="87"/>
      <c r="F927" s="87"/>
      <c r="G927" s="87"/>
    </row>
    <row r="928" spans="1:7" s="80" customFormat="1" ht="12.5" x14ac:dyDescent="0.25">
      <c r="A928" s="21"/>
      <c r="B928" s="21"/>
      <c r="C928" s="87"/>
      <c r="D928" s="87"/>
      <c r="E928" s="87"/>
      <c r="F928" s="87"/>
      <c r="G928" s="87"/>
    </row>
    <row r="929" spans="1:7" s="80" customFormat="1" ht="12.5" x14ac:dyDescent="0.25">
      <c r="A929" s="21"/>
      <c r="B929" s="21"/>
      <c r="C929" s="87"/>
      <c r="D929" s="87"/>
      <c r="E929" s="87"/>
      <c r="F929" s="87"/>
      <c r="G929" s="87"/>
    </row>
    <row r="930" spans="1:7" s="80" customFormat="1" ht="12.5" x14ac:dyDescent="0.25">
      <c r="A930" s="21"/>
      <c r="B930" s="21"/>
      <c r="C930" s="87"/>
      <c r="D930" s="87"/>
      <c r="E930" s="87"/>
      <c r="F930" s="87"/>
      <c r="G930" s="87"/>
    </row>
    <row r="931" spans="1:7" s="80" customFormat="1" ht="12.5" x14ac:dyDescent="0.25">
      <c r="A931" s="21"/>
      <c r="B931" s="21"/>
      <c r="C931" s="87"/>
      <c r="D931" s="87"/>
      <c r="E931" s="87"/>
      <c r="F931" s="87"/>
      <c r="G931" s="87"/>
    </row>
    <row r="932" spans="1:7" s="80" customFormat="1" ht="12.5" x14ac:dyDescent="0.25">
      <c r="A932" s="21"/>
      <c r="B932" s="21"/>
      <c r="C932" s="87"/>
      <c r="D932" s="87"/>
      <c r="E932" s="87"/>
      <c r="F932" s="87"/>
      <c r="G932" s="87"/>
    </row>
    <row r="933" spans="1:7" s="80" customFormat="1" ht="12.5" x14ac:dyDescent="0.25">
      <c r="A933" s="21"/>
      <c r="B933" s="21"/>
      <c r="C933" s="87"/>
      <c r="D933" s="87"/>
      <c r="E933" s="87"/>
      <c r="F933" s="87"/>
      <c r="G933" s="87"/>
    </row>
    <row r="934" spans="1:7" s="80" customFormat="1" ht="12.5" x14ac:dyDescent="0.25">
      <c r="A934" s="21"/>
      <c r="B934" s="21"/>
      <c r="C934" s="87"/>
      <c r="D934" s="87"/>
      <c r="E934" s="87"/>
      <c r="F934" s="87"/>
      <c r="G934" s="87"/>
    </row>
    <row r="935" spans="1:7" s="80" customFormat="1" ht="12.5" x14ac:dyDescent="0.25">
      <c r="A935" s="21"/>
      <c r="B935" s="21"/>
      <c r="C935" s="87"/>
      <c r="D935" s="87"/>
      <c r="E935" s="87"/>
      <c r="F935" s="87"/>
      <c r="G935" s="87"/>
    </row>
    <row r="936" spans="1:7" s="80" customFormat="1" ht="12.5" x14ac:dyDescent="0.25">
      <c r="A936" s="21"/>
      <c r="B936" s="21"/>
      <c r="C936" s="87"/>
      <c r="D936" s="87"/>
      <c r="E936" s="87"/>
      <c r="F936" s="87"/>
      <c r="G936" s="87"/>
    </row>
    <row r="937" spans="1:7" s="80" customFormat="1" ht="12.5" x14ac:dyDescent="0.25">
      <c r="A937" s="21"/>
      <c r="B937" s="21"/>
      <c r="C937" s="87"/>
      <c r="D937" s="87"/>
      <c r="E937" s="87"/>
      <c r="F937" s="87"/>
      <c r="G937" s="87"/>
    </row>
    <row r="938" spans="1:7" s="80" customFormat="1" ht="12.5" x14ac:dyDescent="0.25">
      <c r="A938" s="21"/>
      <c r="B938" s="21"/>
      <c r="C938" s="87"/>
      <c r="D938" s="87"/>
      <c r="E938" s="87"/>
      <c r="F938" s="87"/>
      <c r="G938" s="87"/>
    </row>
    <row r="939" spans="1:7" s="80" customFormat="1" ht="12.5" x14ac:dyDescent="0.25">
      <c r="A939" s="21"/>
      <c r="B939" s="21"/>
      <c r="C939" s="87"/>
      <c r="D939" s="87"/>
      <c r="E939" s="87"/>
      <c r="F939" s="87"/>
      <c r="G939" s="87"/>
    </row>
    <row r="940" spans="1:7" s="80" customFormat="1" ht="12.5" x14ac:dyDescent="0.25">
      <c r="A940" s="21"/>
      <c r="B940" s="21"/>
      <c r="C940" s="87"/>
      <c r="D940" s="87"/>
      <c r="E940" s="87"/>
      <c r="F940" s="87"/>
      <c r="G940" s="87"/>
    </row>
    <row r="941" spans="1:7" s="80" customFormat="1" ht="12.5" x14ac:dyDescent="0.25">
      <c r="A941" s="21"/>
      <c r="B941" s="21"/>
      <c r="C941" s="87"/>
      <c r="D941" s="87"/>
      <c r="E941" s="87"/>
      <c r="F941" s="87"/>
      <c r="G941" s="87"/>
    </row>
    <row r="942" spans="1:7" s="80" customFormat="1" ht="12.5" x14ac:dyDescent="0.25">
      <c r="A942" s="21"/>
      <c r="B942" s="21"/>
      <c r="C942" s="87"/>
      <c r="D942" s="87"/>
      <c r="E942" s="87"/>
      <c r="F942" s="87"/>
      <c r="G942" s="87"/>
    </row>
    <row r="943" spans="1:7" s="80" customFormat="1" ht="12.5" x14ac:dyDescent="0.25">
      <c r="A943" s="21"/>
      <c r="B943" s="21"/>
      <c r="C943" s="87"/>
      <c r="D943" s="87"/>
      <c r="E943" s="87"/>
      <c r="F943" s="87"/>
      <c r="G943" s="87"/>
    </row>
    <row r="944" spans="1:7" s="80" customFormat="1" ht="12.5" x14ac:dyDescent="0.25">
      <c r="A944" s="21"/>
      <c r="B944" s="21"/>
      <c r="C944" s="87"/>
      <c r="D944" s="87"/>
      <c r="E944" s="87"/>
      <c r="F944" s="87"/>
      <c r="G944" s="87"/>
    </row>
    <row r="945" spans="1:7" s="80" customFormat="1" ht="12.5" x14ac:dyDescent="0.25">
      <c r="A945" s="21"/>
      <c r="B945" s="21"/>
      <c r="C945" s="87"/>
      <c r="D945" s="87"/>
      <c r="E945" s="87"/>
      <c r="F945" s="87"/>
      <c r="G945" s="87"/>
    </row>
    <row r="946" spans="1:7" s="80" customFormat="1" ht="12.5" x14ac:dyDescent="0.25">
      <c r="A946" s="21"/>
      <c r="B946" s="21"/>
      <c r="C946" s="87"/>
      <c r="D946" s="87"/>
      <c r="E946" s="87"/>
      <c r="F946" s="87"/>
      <c r="G946" s="87"/>
    </row>
    <row r="947" spans="1:7" s="80" customFormat="1" ht="12.5" x14ac:dyDescent="0.25">
      <c r="A947" s="21"/>
      <c r="B947" s="21"/>
      <c r="C947" s="87"/>
      <c r="D947" s="87"/>
      <c r="E947" s="87"/>
      <c r="F947" s="87"/>
      <c r="G947" s="87"/>
    </row>
    <row r="948" spans="1:7" s="80" customFormat="1" ht="12.5" x14ac:dyDescent="0.25">
      <c r="A948" s="21"/>
      <c r="B948" s="21"/>
      <c r="C948" s="87"/>
      <c r="D948" s="87"/>
      <c r="E948" s="87"/>
      <c r="F948" s="87"/>
      <c r="G948" s="87"/>
    </row>
    <row r="949" spans="1:7" s="80" customFormat="1" ht="12.5" x14ac:dyDescent="0.25">
      <c r="A949" s="21"/>
      <c r="B949" s="21"/>
      <c r="C949" s="87"/>
      <c r="D949" s="87"/>
      <c r="E949" s="87"/>
      <c r="F949" s="87"/>
      <c r="G949" s="87"/>
    </row>
    <row r="950" spans="1:7" s="80" customFormat="1" ht="12.5" x14ac:dyDescent="0.25">
      <c r="A950" s="21"/>
      <c r="B950" s="21"/>
      <c r="C950" s="87"/>
      <c r="D950" s="87"/>
      <c r="E950" s="87"/>
      <c r="F950" s="87"/>
      <c r="G950" s="87"/>
    </row>
    <row r="951" spans="1:7" s="80" customFormat="1" ht="12.5" x14ac:dyDescent="0.25">
      <c r="A951" s="21"/>
      <c r="B951" s="21"/>
      <c r="C951" s="87"/>
      <c r="D951" s="87"/>
      <c r="E951" s="87"/>
      <c r="F951" s="87"/>
      <c r="G951" s="87"/>
    </row>
    <row r="952" spans="1:7" s="80" customFormat="1" ht="12.5" x14ac:dyDescent="0.25">
      <c r="A952" s="21"/>
      <c r="B952" s="21"/>
      <c r="C952" s="87"/>
      <c r="D952" s="87"/>
      <c r="E952" s="87"/>
      <c r="F952" s="87"/>
      <c r="G952" s="87"/>
    </row>
    <row r="953" spans="1:7" s="80" customFormat="1" ht="12.5" x14ac:dyDescent="0.25">
      <c r="A953" s="21"/>
      <c r="B953" s="21"/>
      <c r="C953" s="87"/>
      <c r="D953" s="87"/>
      <c r="E953" s="87"/>
      <c r="F953" s="87"/>
      <c r="G953" s="87"/>
    </row>
    <row r="954" spans="1:7" s="80" customFormat="1" ht="12.5" x14ac:dyDescent="0.25">
      <c r="A954" s="21"/>
      <c r="B954" s="21"/>
      <c r="C954" s="87"/>
      <c r="D954" s="87"/>
      <c r="E954" s="87"/>
      <c r="F954" s="87"/>
      <c r="G954" s="87"/>
    </row>
    <row r="955" spans="1:7" s="80" customFormat="1" ht="12.5" x14ac:dyDescent="0.25">
      <c r="A955" s="21"/>
      <c r="B955" s="21"/>
      <c r="C955" s="87"/>
      <c r="D955" s="87"/>
      <c r="E955" s="87"/>
      <c r="F955" s="87"/>
      <c r="G955" s="87"/>
    </row>
    <row r="956" spans="1:7" s="80" customFormat="1" ht="12.5" x14ac:dyDescent="0.25">
      <c r="A956" s="21"/>
      <c r="B956" s="21"/>
      <c r="C956" s="87"/>
      <c r="D956" s="87"/>
      <c r="E956" s="87"/>
      <c r="F956" s="87"/>
      <c r="G956" s="87"/>
    </row>
    <row r="957" spans="1:7" s="80" customFormat="1" ht="12.5" x14ac:dyDescent="0.25">
      <c r="A957" s="21"/>
      <c r="B957" s="21"/>
      <c r="C957" s="87"/>
      <c r="D957" s="87"/>
      <c r="E957" s="87"/>
      <c r="F957" s="87"/>
      <c r="G957" s="87"/>
    </row>
    <row r="958" spans="1:7" s="80" customFormat="1" ht="12.5" x14ac:dyDescent="0.25">
      <c r="A958" s="21"/>
      <c r="B958" s="21"/>
      <c r="C958" s="87"/>
      <c r="D958" s="87"/>
      <c r="E958" s="87"/>
      <c r="F958" s="87"/>
      <c r="G958" s="87"/>
    </row>
    <row r="959" spans="1:7" s="80" customFormat="1" ht="12.5" x14ac:dyDescent="0.25">
      <c r="A959" s="21"/>
      <c r="B959" s="21"/>
      <c r="C959" s="87"/>
      <c r="D959" s="87"/>
      <c r="E959" s="87"/>
      <c r="F959" s="87"/>
      <c r="G959" s="87"/>
    </row>
    <row r="960" spans="1:7" s="80" customFormat="1" ht="12.5" x14ac:dyDescent="0.25">
      <c r="A960" s="21"/>
      <c r="B960" s="21"/>
      <c r="C960" s="87"/>
      <c r="D960" s="87"/>
      <c r="E960" s="87"/>
      <c r="F960" s="87"/>
      <c r="G960" s="87"/>
    </row>
    <row r="961" spans="1:7" s="80" customFormat="1" ht="12.5" x14ac:dyDescent="0.25">
      <c r="A961" s="21"/>
      <c r="B961" s="21"/>
      <c r="C961" s="87"/>
      <c r="D961" s="87"/>
      <c r="E961" s="87"/>
      <c r="F961" s="87"/>
      <c r="G961" s="87"/>
    </row>
    <row r="962" spans="1:7" s="80" customFormat="1" ht="12.5" x14ac:dyDescent="0.25">
      <c r="A962" s="21"/>
      <c r="B962" s="21"/>
      <c r="C962" s="87"/>
      <c r="D962" s="87"/>
      <c r="E962" s="87"/>
      <c r="F962" s="87"/>
      <c r="G962" s="87"/>
    </row>
    <row r="963" spans="1:7" s="80" customFormat="1" ht="12.5" x14ac:dyDescent="0.25">
      <c r="A963" s="21"/>
      <c r="B963" s="21"/>
      <c r="C963" s="87"/>
      <c r="D963" s="87"/>
      <c r="E963" s="87"/>
      <c r="F963" s="87"/>
      <c r="G963" s="87"/>
    </row>
    <row r="964" spans="1:7" s="80" customFormat="1" ht="12.5" x14ac:dyDescent="0.25">
      <c r="A964" s="21"/>
      <c r="B964" s="21"/>
      <c r="C964" s="87"/>
      <c r="D964" s="87"/>
      <c r="E964" s="87"/>
      <c r="F964" s="87"/>
      <c r="G964" s="87"/>
    </row>
    <row r="965" spans="1:7" s="80" customFormat="1" ht="12.5" x14ac:dyDescent="0.25">
      <c r="A965" s="21"/>
      <c r="B965" s="21"/>
      <c r="C965" s="87"/>
      <c r="D965" s="87"/>
      <c r="E965" s="87"/>
      <c r="F965" s="87"/>
      <c r="G965" s="87"/>
    </row>
    <row r="966" spans="1:7" s="80" customFormat="1" ht="12.5" x14ac:dyDescent="0.25">
      <c r="A966" s="21"/>
      <c r="B966" s="21"/>
      <c r="C966" s="87"/>
      <c r="D966" s="87"/>
      <c r="E966" s="87"/>
      <c r="F966" s="87"/>
      <c r="G966" s="87"/>
    </row>
    <row r="967" spans="1:7" s="80" customFormat="1" ht="12.5" x14ac:dyDescent="0.25">
      <c r="A967" s="21"/>
      <c r="B967" s="21"/>
      <c r="C967" s="87"/>
      <c r="D967" s="87"/>
      <c r="E967" s="87"/>
      <c r="F967" s="87"/>
      <c r="G967" s="87"/>
    </row>
    <row r="968" spans="1:7" s="80" customFormat="1" ht="12.5" x14ac:dyDescent="0.25">
      <c r="A968" s="21"/>
      <c r="B968" s="21"/>
      <c r="C968" s="87"/>
      <c r="D968" s="87"/>
      <c r="E968" s="87"/>
      <c r="F968" s="87"/>
      <c r="G968" s="87"/>
    </row>
    <row r="969" spans="1:7" s="80" customFormat="1" ht="12.5" x14ac:dyDescent="0.25">
      <c r="A969" s="21"/>
      <c r="B969" s="21"/>
      <c r="C969" s="87"/>
      <c r="D969" s="87"/>
      <c r="E969" s="87"/>
      <c r="F969" s="87"/>
      <c r="G969" s="87"/>
    </row>
    <row r="970" spans="1:7" s="80" customFormat="1" ht="12.5" x14ac:dyDescent="0.25">
      <c r="A970" s="21"/>
      <c r="B970" s="21"/>
      <c r="C970" s="87"/>
      <c r="D970" s="87"/>
      <c r="E970" s="87"/>
      <c r="F970" s="87"/>
      <c r="G970" s="87"/>
    </row>
    <row r="971" spans="1:7" s="80" customFormat="1" ht="12.5" x14ac:dyDescent="0.25">
      <c r="A971" s="21"/>
      <c r="B971" s="21"/>
      <c r="C971" s="87"/>
      <c r="D971" s="87"/>
      <c r="E971" s="87"/>
      <c r="F971" s="87"/>
      <c r="G971" s="87"/>
    </row>
    <row r="972" spans="1:7" s="80" customFormat="1" ht="12.5" x14ac:dyDescent="0.25">
      <c r="A972" s="21"/>
      <c r="B972" s="21"/>
      <c r="C972" s="87"/>
      <c r="D972" s="87"/>
      <c r="E972" s="87"/>
      <c r="F972" s="87"/>
      <c r="G972" s="87"/>
    </row>
    <row r="973" spans="1:7" s="80" customFormat="1" ht="12.5" x14ac:dyDescent="0.25">
      <c r="A973" s="21"/>
      <c r="B973" s="21"/>
      <c r="C973" s="87"/>
      <c r="D973" s="87"/>
      <c r="E973" s="87"/>
      <c r="F973" s="87"/>
      <c r="G973" s="87"/>
    </row>
    <row r="974" spans="1:7" s="80" customFormat="1" ht="12.5" x14ac:dyDescent="0.25">
      <c r="A974" s="21"/>
      <c r="B974" s="21"/>
      <c r="C974" s="87"/>
      <c r="D974" s="87"/>
      <c r="E974" s="87"/>
      <c r="F974" s="87"/>
      <c r="G974" s="87"/>
    </row>
    <row r="975" spans="1:7" s="80" customFormat="1" ht="12.5" x14ac:dyDescent="0.25">
      <c r="A975" s="21"/>
      <c r="B975" s="21"/>
      <c r="C975" s="87"/>
      <c r="D975" s="87"/>
      <c r="E975" s="87"/>
      <c r="F975" s="87"/>
      <c r="G975" s="87"/>
    </row>
    <row r="976" spans="1:7" s="80" customFormat="1" ht="12.5" x14ac:dyDescent="0.25">
      <c r="A976" s="21"/>
      <c r="B976" s="21"/>
      <c r="C976" s="87"/>
      <c r="D976" s="87"/>
      <c r="E976" s="87"/>
      <c r="F976" s="87"/>
      <c r="G976" s="87"/>
    </row>
    <row r="977" spans="1:7" s="80" customFormat="1" ht="12.5" x14ac:dyDescent="0.25">
      <c r="A977" s="21"/>
      <c r="B977" s="21"/>
      <c r="C977" s="87"/>
      <c r="D977" s="87"/>
      <c r="E977" s="87"/>
      <c r="F977" s="87"/>
      <c r="G977" s="87"/>
    </row>
    <row r="978" spans="1:7" s="80" customFormat="1" ht="12.5" x14ac:dyDescent="0.25">
      <c r="A978" s="21"/>
      <c r="B978" s="21"/>
      <c r="C978" s="87"/>
      <c r="D978" s="87"/>
      <c r="E978" s="87"/>
      <c r="F978" s="87"/>
      <c r="G978" s="87"/>
    </row>
    <row r="979" spans="1:7" s="80" customFormat="1" ht="12.5" x14ac:dyDescent="0.25">
      <c r="A979" s="21"/>
      <c r="B979" s="21"/>
      <c r="C979" s="87"/>
      <c r="D979" s="87"/>
      <c r="E979" s="87"/>
      <c r="F979" s="87"/>
      <c r="G979" s="87"/>
    </row>
    <row r="980" spans="1:7" s="80" customFormat="1" ht="12.5" x14ac:dyDescent="0.25">
      <c r="A980" s="21"/>
      <c r="B980" s="21"/>
      <c r="C980" s="87"/>
      <c r="D980" s="87"/>
      <c r="E980" s="87"/>
      <c r="F980" s="87"/>
      <c r="G980" s="87"/>
    </row>
    <row r="981" spans="1:7" s="80" customFormat="1" ht="12.5" x14ac:dyDescent="0.25">
      <c r="A981" s="21"/>
      <c r="B981" s="21"/>
      <c r="C981" s="87"/>
      <c r="D981" s="87"/>
      <c r="E981" s="87"/>
      <c r="F981" s="87"/>
      <c r="G981" s="87"/>
    </row>
    <row r="982" spans="1:7" s="80" customFormat="1" ht="12.5" x14ac:dyDescent="0.25">
      <c r="A982" s="21"/>
      <c r="B982" s="21"/>
      <c r="C982" s="87"/>
      <c r="D982" s="87"/>
      <c r="E982" s="87"/>
      <c r="F982" s="87"/>
      <c r="G982" s="87"/>
    </row>
    <row r="983" spans="1:7" s="80" customFormat="1" ht="12.5" x14ac:dyDescent="0.25">
      <c r="A983" s="21"/>
      <c r="B983" s="21"/>
      <c r="C983" s="87"/>
      <c r="D983" s="87"/>
      <c r="E983" s="87"/>
      <c r="F983" s="87"/>
      <c r="G983" s="87"/>
    </row>
    <row r="984" spans="1:7" s="80" customFormat="1" ht="12.5" x14ac:dyDescent="0.25">
      <c r="A984" s="21"/>
      <c r="B984" s="21"/>
      <c r="C984" s="87"/>
      <c r="D984" s="87"/>
      <c r="E984" s="87"/>
      <c r="F984" s="87"/>
      <c r="G984" s="87"/>
    </row>
    <row r="985" spans="1:7" s="80" customFormat="1" ht="12.5" x14ac:dyDescent="0.25">
      <c r="A985" s="21"/>
      <c r="B985" s="21"/>
      <c r="C985" s="87"/>
      <c r="D985" s="87"/>
      <c r="E985" s="87"/>
      <c r="F985" s="87"/>
      <c r="G985" s="87"/>
    </row>
    <row r="986" spans="1:7" s="80" customFormat="1" ht="12.5" x14ac:dyDescent="0.25">
      <c r="A986" s="21"/>
      <c r="B986" s="21"/>
      <c r="C986" s="87"/>
      <c r="D986" s="87"/>
      <c r="E986" s="87"/>
      <c r="F986" s="87"/>
      <c r="G986" s="87"/>
    </row>
    <row r="987" spans="1:7" s="80" customFormat="1" x14ac:dyDescent="0.3">
      <c r="A987" s="23"/>
      <c r="B987" s="23"/>
      <c r="C987" s="87"/>
      <c r="D987" s="87"/>
      <c r="E987" s="87"/>
      <c r="F987" s="87"/>
      <c r="G987" s="87"/>
    </row>
    <row r="988" spans="1:7" s="80" customFormat="1" x14ac:dyDescent="0.3">
      <c r="A988" s="23"/>
      <c r="B988" s="23"/>
      <c r="C988" s="87"/>
      <c r="D988" s="87"/>
      <c r="E988" s="87"/>
      <c r="F988" s="87"/>
      <c r="G988" s="87"/>
    </row>
    <row r="989" spans="1:7" s="80" customFormat="1" x14ac:dyDescent="0.3">
      <c r="A989" s="23"/>
      <c r="B989" s="23"/>
      <c r="C989" s="87"/>
      <c r="D989" s="87"/>
      <c r="E989" s="87"/>
      <c r="F989" s="87"/>
      <c r="G989" s="87"/>
    </row>
    <row r="990" spans="1:7" s="80" customFormat="1" x14ac:dyDescent="0.3">
      <c r="A990" s="23"/>
      <c r="B990" s="23"/>
      <c r="C990" s="87"/>
      <c r="D990" s="87"/>
      <c r="E990" s="87"/>
      <c r="F990" s="87"/>
      <c r="G990" s="87"/>
    </row>
    <row r="991" spans="1:7" s="80" customFormat="1" x14ac:dyDescent="0.3">
      <c r="A991" s="23"/>
      <c r="B991" s="23"/>
      <c r="C991" s="87"/>
      <c r="D991" s="87"/>
      <c r="E991" s="87"/>
      <c r="F991" s="87"/>
      <c r="G991" s="87"/>
    </row>
    <row r="992" spans="1:7" s="80" customFormat="1" x14ac:dyDescent="0.3">
      <c r="A992" s="23"/>
      <c r="B992" s="23"/>
      <c r="C992" s="87"/>
      <c r="D992" s="87"/>
      <c r="E992" s="87"/>
      <c r="F992" s="87"/>
      <c r="G992" s="87"/>
    </row>
  </sheetData>
  <sheetProtection algorithmName="SHA-512" hashValue="/BTSNfVkMBmoQKhP4jAkdi2wBr0Y0YyqXtTNq9sq36SqjhlQem5+g60+QIuzYygk+AZftmP6SejbgVrVt9hqzQ==" saltValue="I1BlUdAja2iyQ0DYsPitZA==" spinCount="100000" sheet="1" objects="1" scenarios="1" formatColumns="0"/>
  <mergeCells count="3">
    <mergeCell ref="B2:D2"/>
    <mergeCell ref="B3:D3"/>
    <mergeCell ref="A63:B64"/>
  </mergeCells>
  <pageMargins left="0.7" right="0.7" top="1.85" bottom="0.75" header="0.3" footer="0.3"/>
  <pageSetup scale="65" orientation="portrait" r:id="rId1"/>
  <headerFooter scaleWithDoc="0">
    <oddHeader>&amp;C&amp;"Arial,Regular"&amp;G
Claims Activity Report
Section I - &amp;A</oddHeader>
    <oddFooter>&amp;L&amp;"Arial,Regular"&amp;10Claims Activity - Report #47&amp;C&amp;"Arial,Regular"&amp;10Rev. v9 2019-07&amp;R&amp;"Arial,Regular"&amp;10&amp;P</oddFooter>
  </headerFooter>
  <colBreaks count="1" manualBreakCount="1">
    <brk id="7" max="1048575" man="1"/>
  </col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61"/>
  <sheetViews>
    <sheetView showGridLines="0" zoomScale="75" zoomScaleNormal="75" workbookViewId="0"/>
  </sheetViews>
  <sheetFormatPr defaultColWidth="9.1796875" defaultRowHeight="14.5" x14ac:dyDescent="0.35"/>
  <cols>
    <col min="1" max="1" width="21.26953125" style="98" customWidth="1"/>
    <col min="2" max="2" width="15.6328125" style="98" customWidth="1"/>
    <col min="3" max="3" width="14.1796875" style="98" customWidth="1"/>
    <col min="4" max="4" width="15.6328125" style="98" customWidth="1"/>
    <col min="5" max="5" width="19.90625" style="98" customWidth="1"/>
    <col min="6" max="6" width="17.453125" style="164" customWidth="1"/>
    <col min="7" max="7" width="16.453125" style="164" customWidth="1"/>
    <col min="8" max="8" width="6.1796875" style="98" customWidth="1"/>
    <col min="9" max="16384" width="9.1796875" style="98"/>
  </cols>
  <sheetData>
    <row r="1" spans="1:9" ht="15" customHeight="1" x14ac:dyDescent="0.45">
      <c r="A1" s="13" t="s">
        <v>3</v>
      </c>
      <c r="B1" s="257">
        <f>Summary!B1</f>
        <v>0</v>
      </c>
      <c r="C1" s="38" t="s">
        <v>4</v>
      </c>
      <c r="D1" s="45">
        <f>Summary!D1</f>
        <v>0</v>
      </c>
      <c r="I1" s="137"/>
    </row>
    <row r="2" spans="1:9" ht="15" customHeight="1" x14ac:dyDescent="0.35">
      <c r="A2" s="13" t="s">
        <v>5</v>
      </c>
      <c r="B2" s="473">
        <f>Summary!B2</f>
        <v>0</v>
      </c>
      <c r="C2" s="405"/>
      <c r="D2" s="405"/>
      <c r="I2" s="142"/>
    </row>
    <row r="3" spans="1:9" ht="15" customHeight="1" x14ac:dyDescent="0.35">
      <c r="A3" s="13" t="s">
        <v>6</v>
      </c>
      <c r="B3" s="474">
        <f>Summary!B3</f>
        <v>0</v>
      </c>
      <c r="C3" s="406"/>
      <c r="D3" s="406"/>
    </row>
    <row r="5" spans="1:9" ht="9" customHeight="1" thickBot="1" x14ac:dyDescent="0.4"/>
    <row r="6" spans="1:9" ht="21" customHeight="1" thickBot="1" x14ac:dyDescent="0.4">
      <c r="A6" s="478" t="s">
        <v>32</v>
      </c>
      <c r="B6" s="479"/>
      <c r="C6" s="479"/>
      <c r="D6" s="479"/>
      <c r="E6" s="480"/>
      <c r="F6" s="480"/>
      <c r="G6" s="481"/>
    </row>
    <row r="7" spans="1:9" s="158" customFormat="1" ht="28" x14ac:dyDescent="0.35">
      <c r="A7" s="482" t="s">
        <v>30</v>
      </c>
      <c r="B7" s="483"/>
      <c r="C7" s="483"/>
      <c r="D7" s="483"/>
      <c r="E7" s="484"/>
      <c r="F7" s="165" t="s">
        <v>18</v>
      </c>
      <c r="G7" s="166" t="s">
        <v>31</v>
      </c>
    </row>
    <row r="8" spans="1:9" x14ac:dyDescent="0.35">
      <c r="A8" s="475" t="s">
        <v>23</v>
      </c>
      <c r="B8" s="476"/>
      <c r="C8" s="476"/>
      <c r="D8" s="476"/>
      <c r="E8" s="477"/>
      <c r="F8" s="259"/>
      <c r="G8" s="260">
        <f>IFERROR(F8/(SUM($F$8:$F$19)),0)</f>
        <v>0</v>
      </c>
    </row>
    <row r="9" spans="1:9" x14ac:dyDescent="0.35">
      <c r="A9" s="475" t="s">
        <v>29</v>
      </c>
      <c r="B9" s="476"/>
      <c r="C9" s="476"/>
      <c r="D9" s="476"/>
      <c r="E9" s="477"/>
      <c r="F9" s="259"/>
      <c r="G9" s="260">
        <f>IFERROR(F9/(SUM($F$8:$F$19)),0)</f>
        <v>0</v>
      </c>
    </row>
    <row r="10" spans="1:9" x14ac:dyDescent="0.35">
      <c r="A10" s="485" t="s">
        <v>172</v>
      </c>
      <c r="B10" s="486"/>
      <c r="C10" s="486"/>
      <c r="D10" s="486"/>
      <c r="E10" s="487"/>
      <c r="F10" s="259"/>
      <c r="G10" s="260">
        <f>IFERROR(F10/(SUM($F$8:$F$19)),0)</f>
        <v>0</v>
      </c>
    </row>
    <row r="11" spans="1:9" x14ac:dyDescent="0.35">
      <c r="A11" s="475" t="s">
        <v>20</v>
      </c>
      <c r="B11" s="476"/>
      <c r="C11" s="476"/>
      <c r="D11" s="476"/>
      <c r="E11" s="477"/>
      <c r="F11" s="259"/>
      <c r="G11" s="260">
        <f>IFERROR(F11/(SUM($F$8:$F$19)),0)</f>
        <v>0</v>
      </c>
    </row>
    <row r="12" spans="1:9" x14ac:dyDescent="0.35">
      <c r="A12" s="475" t="s">
        <v>21</v>
      </c>
      <c r="B12" s="476"/>
      <c r="C12" s="476"/>
      <c r="D12" s="476"/>
      <c r="E12" s="477"/>
      <c r="F12" s="259"/>
      <c r="G12" s="260">
        <f>IFERROR(F12/(SUM($F$8:$F$19)),0)</f>
        <v>0</v>
      </c>
    </row>
    <row r="13" spans="1:9" x14ac:dyDescent="0.35">
      <c r="A13" s="475" t="s">
        <v>24</v>
      </c>
      <c r="B13" s="476"/>
      <c r="C13" s="476"/>
      <c r="D13" s="476"/>
      <c r="E13" s="477"/>
      <c r="F13" s="259"/>
      <c r="G13" s="260">
        <f>IFERROR(F13/(SUM($F$8:$F$19)),0)</f>
        <v>0</v>
      </c>
    </row>
    <row r="14" spans="1:9" x14ac:dyDescent="0.35">
      <c r="A14" s="475" t="s">
        <v>26</v>
      </c>
      <c r="B14" s="476"/>
      <c r="C14" s="476"/>
      <c r="D14" s="476"/>
      <c r="E14" s="477"/>
      <c r="F14" s="259"/>
      <c r="G14" s="260">
        <f>IFERROR(F14/(SUM($F$8:$F$19)),0)</f>
        <v>0</v>
      </c>
    </row>
    <row r="15" spans="1:9" x14ac:dyDescent="0.35">
      <c r="A15" s="475" t="s">
        <v>27</v>
      </c>
      <c r="B15" s="476"/>
      <c r="C15" s="476"/>
      <c r="D15" s="476"/>
      <c r="E15" s="477"/>
      <c r="F15" s="259"/>
      <c r="G15" s="260">
        <f>IFERROR(F15/(SUM($F$8:$F$19)),0)</f>
        <v>0</v>
      </c>
    </row>
    <row r="16" spans="1:9" x14ac:dyDescent="0.35">
      <c r="A16" s="475" t="s">
        <v>28</v>
      </c>
      <c r="B16" s="476"/>
      <c r="C16" s="476"/>
      <c r="D16" s="476"/>
      <c r="E16" s="477"/>
      <c r="F16" s="259"/>
      <c r="G16" s="260">
        <f>IFERROR(F16/(SUM($F$8:$F$19)),0)</f>
        <v>0</v>
      </c>
    </row>
    <row r="17" spans="1:7" x14ac:dyDescent="0.35">
      <c r="A17" s="475" t="s">
        <v>25</v>
      </c>
      <c r="B17" s="476"/>
      <c r="C17" s="476"/>
      <c r="D17" s="476"/>
      <c r="E17" s="477"/>
      <c r="F17" s="259"/>
      <c r="G17" s="260">
        <f>IFERROR(F17/(SUM($F$8:$F$19)),0)</f>
        <v>0</v>
      </c>
    </row>
    <row r="18" spans="1:7" x14ac:dyDescent="0.35">
      <c r="A18" s="475" t="s">
        <v>22</v>
      </c>
      <c r="B18" s="476"/>
      <c r="C18" s="476"/>
      <c r="D18" s="476"/>
      <c r="E18" s="477"/>
      <c r="F18" s="259"/>
      <c r="G18" s="260">
        <f>IFERROR(F18/(SUM($F$8:$F$19)),0)</f>
        <v>0</v>
      </c>
    </row>
    <row r="19" spans="1:7" ht="15" thickBot="1" x14ac:dyDescent="0.4">
      <c r="A19" s="258" t="s">
        <v>171</v>
      </c>
      <c r="B19" s="470" t="s">
        <v>175</v>
      </c>
      <c r="C19" s="471"/>
      <c r="D19" s="471"/>
      <c r="E19" s="472"/>
      <c r="F19" s="261"/>
      <c r="G19" s="262">
        <f>IFERROR(F19/(SUM($F$8:$F$19)),0)</f>
        <v>0</v>
      </c>
    </row>
    <row r="20" spans="1:7" ht="15" thickBot="1" x14ac:dyDescent="0.4">
      <c r="A20" s="167"/>
      <c r="B20" s="167"/>
      <c r="C20" s="167"/>
      <c r="D20" s="167"/>
      <c r="E20" s="167"/>
      <c r="F20" s="168"/>
      <c r="G20" s="168"/>
    </row>
    <row r="21" spans="1:7" s="158" customFormat="1" ht="28" x14ac:dyDescent="0.35">
      <c r="A21" s="482" t="s">
        <v>19</v>
      </c>
      <c r="B21" s="483"/>
      <c r="C21" s="483"/>
      <c r="D21" s="483"/>
      <c r="E21" s="484"/>
      <c r="F21" s="165" t="s">
        <v>18</v>
      </c>
      <c r="G21" s="166" t="s">
        <v>31</v>
      </c>
    </row>
    <row r="22" spans="1:7" x14ac:dyDescent="0.35">
      <c r="A22" s="475" t="s">
        <v>23</v>
      </c>
      <c r="B22" s="476"/>
      <c r="C22" s="476"/>
      <c r="D22" s="476"/>
      <c r="E22" s="477"/>
      <c r="F22" s="259"/>
      <c r="G22" s="260">
        <f>IFERROR(F22/(SUM($F$22:$F$33)),0)</f>
        <v>0</v>
      </c>
    </row>
    <row r="23" spans="1:7" ht="14.65" customHeight="1" x14ac:dyDescent="0.35">
      <c r="A23" s="475" t="s">
        <v>29</v>
      </c>
      <c r="B23" s="476"/>
      <c r="C23" s="476"/>
      <c r="D23" s="476"/>
      <c r="E23" s="477"/>
      <c r="F23" s="259"/>
      <c r="G23" s="260">
        <f>IFERROR(F23/(SUM($F$22:$F$33)),0)</f>
        <v>0</v>
      </c>
    </row>
    <row r="24" spans="1:7" ht="14.65" customHeight="1" x14ac:dyDescent="0.35">
      <c r="A24" s="485" t="s">
        <v>172</v>
      </c>
      <c r="B24" s="486"/>
      <c r="C24" s="486"/>
      <c r="D24" s="486"/>
      <c r="E24" s="487"/>
      <c r="F24" s="259"/>
      <c r="G24" s="260">
        <f>IFERROR(F24/(SUM($F$22:$F$33)),0)</f>
        <v>0</v>
      </c>
    </row>
    <row r="25" spans="1:7" x14ac:dyDescent="0.35">
      <c r="A25" s="475" t="s">
        <v>20</v>
      </c>
      <c r="B25" s="476"/>
      <c r="C25" s="476"/>
      <c r="D25" s="476"/>
      <c r="E25" s="477"/>
      <c r="F25" s="259"/>
      <c r="G25" s="260">
        <f>IFERROR(F25/(SUM($F$22:$F$33)),0)</f>
        <v>0</v>
      </c>
    </row>
    <row r="26" spans="1:7" x14ac:dyDescent="0.35">
      <c r="A26" s="475" t="s">
        <v>21</v>
      </c>
      <c r="B26" s="476"/>
      <c r="C26" s="476"/>
      <c r="D26" s="476"/>
      <c r="E26" s="477"/>
      <c r="F26" s="259"/>
      <c r="G26" s="260">
        <f>IFERROR(F26/(SUM($F$22:$F$33)),0)</f>
        <v>0</v>
      </c>
    </row>
    <row r="27" spans="1:7" x14ac:dyDescent="0.35">
      <c r="A27" s="475" t="s">
        <v>24</v>
      </c>
      <c r="B27" s="476"/>
      <c r="C27" s="476"/>
      <c r="D27" s="476"/>
      <c r="E27" s="477"/>
      <c r="F27" s="259"/>
      <c r="G27" s="260">
        <f>IFERROR(F27/(SUM($F$22:$F$33)),0)</f>
        <v>0</v>
      </c>
    </row>
    <row r="28" spans="1:7" ht="14.65" customHeight="1" x14ac:dyDescent="0.35">
      <c r="A28" s="475" t="s">
        <v>26</v>
      </c>
      <c r="B28" s="476"/>
      <c r="C28" s="476"/>
      <c r="D28" s="476"/>
      <c r="E28" s="477"/>
      <c r="F28" s="259"/>
      <c r="G28" s="260">
        <f>IFERROR(F28/(SUM($F$22:$F$33)),0)</f>
        <v>0</v>
      </c>
    </row>
    <row r="29" spans="1:7" ht="14.65" customHeight="1" x14ac:dyDescent="0.35">
      <c r="A29" s="475" t="s">
        <v>27</v>
      </c>
      <c r="B29" s="476"/>
      <c r="C29" s="476"/>
      <c r="D29" s="476"/>
      <c r="E29" s="477"/>
      <c r="F29" s="259"/>
      <c r="G29" s="260">
        <f>IFERROR(F29/(SUM($F$22:$F$33)),0)</f>
        <v>0</v>
      </c>
    </row>
    <row r="30" spans="1:7" x14ac:dyDescent="0.35">
      <c r="A30" s="475" t="s">
        <v>28</v>
      </c>
      <c r="B30" s="476"/>
      <c r="C30" s="476"/>
      <c r="D30" s="476"/>
      <c r="E30" s="477"/>
      <c r="F30" s="259"/>
      <c r="G30" s="260">
        <f>IFERROR(F30/(SUM($F$22:$F$33)),0)</f>
        <v>0</v>
      </c>
    </row>
    <row r="31" spans="1:7" x14ac:dyDescent="0.35">
      <c r="A31" s="475" t="s">
        <v>25</v>
      </c>
      <c r="B31" s="476"/>
      <c r="C31" s="476"/>
      <c r="D31" s="476"/>
      <c r="E31" s="477"/>
      <c r="F31" s="259"/>
      <c r="G31" s="260">
        <f>IFERROR(F31/(SUM($F$22:$F$33)),0)</f>
        <v>0</v>
      </c>
    </row>
    <row r="32" spans="1:7" x14ac:dyDescent="0.35">
      <c r="A32" s="475" t="s">
        <v>22</v>
      </c>
      <c r="B32" s="476"/>
      <c r="C32" s="476"/>
      <c r="D32" s="476"/>
      <c r="E32" s="477"/>
      <c r="F32" s="259"/>
      <c r="G32" s="260">
        <f>IFERROR(F32/(SUM($F$22:$F$33)),0)</f>
        <v>0</v>
      </c>
    </row>
    <row r="33" spans="1:7" ht="15" thickBot="1" x14ac:dyDescent="0.4">
      <c r="A33" s="258" t="s">
        <v>171</v>
      </c>
      <c r="B33" s="470" t="s">
        <v>175</v>
      </c>
      <c r="C33" s="471"/>
      <c r="D33" s="471"/>
      <c r="E33" s="472"/>
      <c r="F33" s="261"/>
      <c r="G33" s="262">
        <f>IFERROR(F33/(SUM($F$22:$F$33)),0)</f>
        <v>0</v>
      </c>
    </row>
    <row r="34" spans="1:7" ht="15" thickBot="1" x14ac:dyDescent="0.4">
      <c r="A34" s="167"/>
      <c r="B34" s="167"/>
      <c r="C34" s="167"/>
      <c r="D34" s="167"/>
      <c r="E34" s="167"/>
      <c r="F34" s="168"/>
      <c r="G34" s="168"/>
    </row>
    <row r="35" spans="1:7" s="158" customFormat="1" ht="28" x14ac:dyDescent="0.35">
      <c r="A35" s="488" t="s">
        <v>17</v>
      </c>
      <c r="B35" s="489"/>
      <c r="C35" s="489"/>
      <c r="D35" s="489"/>
      <c r="E35" s="490"/>
      <c r="F35" s="165" t="s">
        <v>18</v>
      </c>
      <c r="G35" s="166" t="s">
        <v>31</v>
      </c>
    </row>
    <row r="36" spans="1:7" x14ac:dyDescent="0.35">
      <c r="A36" s="475" t="s">
        <v>23</v>
      </c>
      <c r="B36" s="476"/>
      <c r="C36" s="476"/>
      <c r="D36" s="476"/>
      <c r="E36" s="477"/>
      <c r="F36" s="259"/>
      <c r="G36" s="260">
        <f>IFERROR(F36/(SUM($F$36:$F$47)),0)</f>
        <v>0</v>
      </c>
    </row>
    <row r="37" spans="1:7" x14ac:dyDescent="0.35">
      <c r="A37" s="475" t="s">
        <v>29</v>
      </c>
      <c r="B37" s="476"/>
      <c r="C37" s="476"/>
      <c r="D37" s="476"/>
      <c r="E37" s="477"/>
      <c r="F37" s="259"/>
      <c r="G37" s="260">
        <f>IFERROR(F37/(SUM($F$36:$F$47)),0)</f>
        <v>0</v>
      </c>
    </row>
    <row r="38" spans="1:7" ht="14.5" customHeight="1" x14ac:dyDescent="0.35">
      <c r="A38" s="485" t="s">
        <v>172</v>
      </c>
      <c r="B38" s="486"/>
      <c r="C38" s="486"/>
      <c r="D38" s="486"/>
      <c r="E38" s="487"/>
      <c r="F38" s="259"/>
      <c r="G38" s="260">
        <f>IFERROR(F38/(SUM($F$36:$F$47)),0)</f>
        <v>0</v>
      </c>
    </row>
    <row r="39" spans="1:7" x14ac:dyDescent="0.35">
      <c r="A39" s="475" t="s">
        <v>20</v>
      </c>
      <c r="B39" s="476"/>
      <c r="C39" s="476"/>
      <c r="D39" s="476"/>
      <c r="E39" s="477"/>
      <c r="F39" s="259"/>
      <c r="G39" s="260">
        <f>IFERROR(F39/(SUM($F$36:$F$47)),0)</f>
        <v>0</v>
      </c>
    </row>
    <row r="40" spans="1:7" x14ac:dyDescent="0.35">
      <c r="A40" s="475" t="s">
        <v>21</v>
      </c>
      <c r="B40" s="476"/>
      <c r="C40" s="476"/>
      <c r="D40" s="476"/>
      <c r="E40" s="477"/>
      <c r="F40" s="259"/>
      <c r="G40" s="260">
        <f>IFERROR(F40/(SUM($F$36:$F$47)),0)</f>
        <v>0</v>
      </c>
    </row>
    <row r="41" spans="1:7" x14ac:dyDescent="0.35">
      <c r="A41" s="475" t="s">
        <v>24</v>
      </c>
      <c r="B41" s="476"/>
      <c r="C41" s="476"/>
      <c r="D41" s="476"/>
      <c r="E41" s="477"/>
      <c r="F41" s="259"/>
      <c r="G41" s="260">
        <f>IFERROR(F41/(SUM($F$36:$F$47)),0)</f>
        <v>0</v>
      </c>
    </row>
    <row r="42" spans="1:7" x14ac:dyDescent="0.35">
      <c r="A42" s="475" t="s">
        <v>26</v>
      </c>
      <c r="B42" s="476"/>
      <c r="C42" s="476"/>
      <c r="D42" s="476"/>
      <c r="E42" s="477"/>
      <c r="F42" s="259"/>
      <c r="G42" s="260">
        <f>IFERROR(F42/(SUM($F$36:$F$47)),0)</f>
        <v>0</v>
      </c>
    </row>
    <row r="43" spans="1:7" x14ac:dyDescent="0.35">
      <c r="A43" s="475" t="s">
        <v>27</v>
      </c>
      <c r="B43" s="476"/>
      <c r="C43" s="476"/>
      <c r="D43" s="476"/>
      <c r="E43" s="477"/>
      <c r="F43" s="259"/>
      <c r="G43" s="260">
        <f>IFERROR(F43/(SUM($F$36:$F$47)),0)</f>
        <v>0</v>
      </c>
    </row>
    <row r="44" spans="1:7" x14ac:dyDescent="0.35">
      <c r="A44" s="475" t="s">
        <v>28</v>
      </c>
      <c r="B44" s="476"/>
      <c r="C44" s="476"/>
      <c r="D44" s="476"/>
      <c r="E44" s="477"/>
      <c r="F44" s="259"/>
      <c r="G44" s="260">
        <f>IFERROR(F44/(SUM($F$36:$F$47)),0)</f>
        <v>0</v>
      </c>
    </row>
    <row r="45" spans="1:7" x14ac:dyDescent="0.35">
      <c r="A45" s="475" t="s">
        <v>25</v>
      </c>
      <c r="B45" s="476"/>
      <c r="C45" s="476"/>
      <c r="D45" s="476"/>
      <c r="E45" s="477"/>
      <c r="F45" s="259"/>
      <c r="G45" s="260">
        <f>IFERROR(F45/(SUM($F$36:$F$47)),0)</f>
        <v>0</v>
      </c>
    </row>
    <row r="46" spans="1:7" x14ac:dyDescent="0.35">
      <c r="A46" s="475" t="s">
        <v>22</v>
      </c>
      <c r="B46" s="476"/>
      <c r="C46" s="476"/>
      <c r="D46" s="476"/>
      <c r="E46" s="477"/>
      <c r="F46" s="259"/>
      <c r="G46" s="260">
        <f>IFERROR(F46/(SUM($F$36:$F$47)),0)</f>
        <v>0</v>
      </c>
    </row>
    <row r="47" spans="1:7" ht="15" thickBot="1" x14ac:dyDescent="0.4">
      <c r="A47" s="258" t="s">
        <v>171</v>
      </c>
      <c r="B47" s="470" t="s">
        <v>175</v>
      </c>
      <c r="C47" s="471"/>
      <c r="D47" s="471"/>
      <c r="E47" s="472"/>
      <c r="F47" s="261"/>
      <c r="G47" s="262">
        <f>IFERROR(F47/(SUM($F$36:$F$47)),0)</f>
        <v>0</v>
      </c>
    </row>
    <row r="48" spans="1:7" ht="15" thickBot="1" x14ac:dyDescent="0.4">
      <c r="A48" s="167"/>
      <c r="B48" s="167"/>
      <c r="C48" s="167"/>
      <c r="D48" s="167"/>
      <c r="E48" s="167"/>
      <c r="F48" s="168"/>
      <c r="G48" s="168"/>
    </row>
    <row r="49" spans="1:7" s="158" customFormat="1" ht="28" x14ac:dyDescent="0.35">
      <c r="A49" s="488" t="s">
        <v>33</v>
      </c>
      <c r="B49" s="489"/>
      <c r="C49" s="489"/>
      <c r="D49" s="489"/>
      <c r="E49" s="490"/>
      <c r="F49" s="165" t="s">
        <v>18</v>
      </c>
      <c r="G49" s="166" t="s">
        <v>31</v>
      </c>
    </row>
    <row r="50" spans="1:7" x14ac:dyDescent="0.35">
      <c r="A50" s="475" t="s">
        <v>23</v>
      </c>
      <c r="B50" s="476"/>
      <c r="C50" s="476"/>
      <c r="D50" s="476"/>
      <c r="E50" s="477"/>
      <c r="F50" s="259"/>
      <c r="G50" s="260">
        <f>IFERROR(F50/(SUM($F$50:$F$61)),0)</f>
        <v>0</v>
      </c>
    </row>
    <row r="51" spans="1:7" ht="14.65" customHeight="1" x14ac:dyDescent="0.35">
      <c r="A51" s="475" t="s">
        <v>29</v>
      </c>
      <c r="B51" s="476"/>
      <c r="C51" s="476"/>
      <c r="D51" s="476"/>
      <c r="E51" s="477"/>
      <c r="F51" s="259"/>
      <c r="G51" s="260">
        <f>IFERROR(F51/(SUM($F$50:$F$61)),0)</f>
        <v>0</v>
      </c>
    </row>
    <row r="52" spans="1:7" ht="14.65" customHeight="1" x14ac:dyDescent="0.35">
      <c r="A52" s="485" t="s">
        <v>172</v>
      </c>
      <c r="B52" s="486"/>
      <c r="C52" s="486"/>
      <c r="D52" s="486"/>
      <c r="E52" s="487"/>
      <c r="F52" s="259"/>
      <c r="G52" s="260">
        <f>IFERROR(F52/(SUM($F$50:$F$61)),0)</f>
        <v>0</v>
      </c>
    </row>
    <row r="53" spans="1:7" x14ac:dyDescent="0.35">
      <c r="A53" s="475" t="s">
        <v>20</v>
      </c>
      <c r="B53" s="476"/>
      <c r="C53" s="476"/>
      <c r="D53" s="476"/>
      <c r="E53" s="477"/>
      <c r="F53" s="259"/>
      <c r="G53" s="260">
        <f>IFERROR(F53/(SUM($F$50:$F$61)),0)</f>
        <v>0</v>
      </c>
    </row>
    <row r="54" spans="1:7" x14ac:dyDescent="0.35">
      <c r="A54" s="475" t="s">
        <v>21</v>
      </c>
      <c r="B54" s="476"/>
      <c r="C54" s="476"/>
      <c r="D54" s="476"/>
      <c r="E54" s="477"/>
      <c r="F54" s="259"/>
      <c r="G54" s="260">
        <f>IFERROR(F54/(SUM($F$50:$F$61)),0)</f>
        <v>0</v>
      </c>
    </row>
    <row r="55" spans="1:7" x14ac:dyDescent="0.35">
      <c r="A55" s="475" t="s">
        <v>24</v>
      </c>
      <c r="B55" s="476"/>
      <c r="C55" s="476"/>
      <c r="D55" s="476"/>
      <c r="E55" s="477"/>
      <c r="F55" s="259"/>
      <c r="G55" s="260">
        <f>IFERROR(F55/(SUM($F$50:$F$61)),0)</f>
        <v>0</v>
      </c>
    </row>
    <row r="56" spans="1:7" ht="14.65" customHeight="1" x14ac:dyDescent="0.35">
      <c r="A56" s="475" t="s">
        <v>26</v>
      </c>
      <c r="B56" s="476"/>
      <c r="C56" s="476"/>
      <c r="D56" s="476"/>
      <c r="E56" s="477"/>
      <c r="F56" s="259"/>
      <c r="G56" s="260">
        <f>IFERROR(F56/(SUM($F$50:$F$61)),0)</f>
        <v>0</v>
      </c>
    </row>
    <row r="57" spans="1:7" ht="14.65" customHeight="1" x14ac:dyDescent="0.35">
      <c r="A57" s="475" t="s">
        <v>27</v>
      </c>
      <c r="B57" s="476"/>
      <c r="C57" s="476"/>
      <c r="D57" s="476"/>
      <c r="E57" s="477"/>
      <c r="F57" s="259"/>
      <c r="G57" s="260">
        <f>IFERROR(F57/(SUM($F$50:$F$61)),0)</f>
        <v>0</v>
      </c>
    </row>
    <row r="58" spans="1:7" x14ac:dyDescent="0.35">
      <c r="A58" s="475" t="s">
        <v>28</v>
      </c>
      <c r="B58" s="476"/>
      <c r="C58" s="476"/>
      <c r="D58" s="476"/>
      <c r="E58" s="477"/>
      <c r="F58" s="259"/>
      <c r="G58" s="260">
        <f>IFERROR(F58/(SUM($F$50:$F$61)),0)</f>
        <v>0</v>
      </c>
    </row>
    <row r="59" spans="1:7" x14ac:dyDescent="0.35">
      <c r="A59" s="475" t="s">
        <v>25</v>
      </c>
      <c r="B59" s="476"/>
      <c r="C59" s="476"/>
      <c r="D59" s="476"/>
      <c r="E59" s="477"/>
      <c r="F59" s="259"/>
      <c r="G59" s="260">
        <f>IFERROR(F59/(SUM($F$50:$F$61)),0)</f>
        <v>0</v>
      </c>
    </row>
    <row r="60" spans="1:7" x14ac:dyDescent="0.35">
      <c r="A60" s="475" t="s">
        <v>22</v>
      </c>
      <c r="B60" s="476"/>
      <c r="C60" s="476"/>
      <c r="D60" s="476"/>
      <c r="E60" s="477"/>
      <c r="F60" s="259"/>
      <c r="G60" s="260">
        <f>IFERROR(F60/(SUM($F$50:$F$61)),0)</f>
        <v>0</v>
      </c>
    </row>
    <row r="61" spans="1:7" ht="15" thickBot="1" x14ac:dyDescent="0.4">
      <c r="A61" s="258" t="s">
        <v>171</v>
      </c>
      <c r="B61" s="470" t="s">
        <v>175</v>
      </c>
      <c r="C61" s="471"/>
      <c r="D61" s="471"/>
      <c r="E61" s="472"/>
      <c r="F61" s="261"/>
      <c r="G61" s="262">
        <f>IFERROR(F61/(SUM($F$50:$F$61)),0)</f>
        <v>0</v>
      </c>
    </row>
  </sheetData>
  <sheetProtection algorithmName="SHA-512" hashValue="A/lV1jRaBeDQ4wMvyC3VfZ9/11dvndeTPklGBf0xtN52uYq71TNkI3+Lv4jkO1sa2hu9keNmApEpFvvltTIS+A==" saltValue="6vwAb3yj9Fxatyi3iSRIvQ==" spinCount="100000" sheet="1" objects="1" scenarios="1" formatRows="0"/>
  <mergeCells count="55">
    <mergeCell ref="A10:E10"/>
    <mergeCell ref="B61:E61"/>
    <mergeCell ref="A49:E49"/>
    <mergeCell ref="A53:E53"/>
    <mergeCell ref="A54:E54"/>
    <mergeCell ref="A55:E55"/>
    <mergeCell ref="A50:E50"/>
    <mergeCell ref="A51:E51"/>
    <mergeCell ref="A56:E56"/>
    <mergeCell ref="A57:E57"/>
    <mergeCell ref="A58:E58"/>
    <mergeCell ref="A59:E59"/>
    <mergeCell ref="A60:E60"/>
    <mergeCell ref="A52:E52"/>
    <mergeCell ref="A43:E43"/>
    <mergeCell ref="A44:E44"/>
    <mergeCell ref="A45:E45"/>
    <mergeCell ref="A46:E46"/>
    <mergeCell ref="B47:E47"/>
    <mergeCell ref="A40:E40"/>
    <mergeCell ref="A41:E41"/>
    <mergeCell ref="A42:E42"/>
    <mergeCell ref="A35:E35"/>
    <mergeCell ref="A36:E36"/>
    <mergeCell ref="A37:E37"/>
    <mergeCell ref="A39:E39"/>
    <mergeCell ref="A38:E38"/>
    <mergeCell ref="B33:E33"/>
    <mergeCell ref="A28:E28"/>
    <mergeCell ref="A29:E29"/>
    <mergeCell ref="A30:E30"/>
    <mergeCell ref="A31:E31"/>
    <mergeCell ref="A32:E32"/>
    <mergeCell ref="A25:E25"/>
    <mergeCell ref="A26:E26"/>
    <mergeCell ref="A27:E27"/>
    <mergeCell ref="A21:E21"/>
    <mergeCell ref="A22:E22"/>
    <mergeCell ref="A23:E23"/>
    <mergeCell ref="A24:E24"/>
    <mergeCell ref="B19:E19"/>
    <mergeCell ref="B2:D2"/>
    <mergeCell ref="B3:D3"/>
    <mergeCell ref="A9:E9"/>
    <mergeCell ref="A8:E8"/>
    <mergeCell ref="A13:E13"/>
    <mergeCell ref="A6:G6"/>
    <mergeCell ref="A7:E7"/>
    <mergeCell ref="A12:E12"/>
    <mergeCell ref="A16:E16"/>
    <mergeCell ref="A18:E18"/>
    <mergeCell ref="A11:E11"/>
    <mergeCell ref="A14:E14"/>
    <mergeCell ref="A15:E15"/>
    <mergeCell ref="A17:E17"/>
  </mergeCells>
  <printOptions horizontalCentered="1"/>
  <pageMargins left="0.7" right="0.7" top="1.95" bottom="0.75" header="0.3" footer="0.3"/>
  <pageSetup scale="59" orientation="portrait" r:id="rId1"/>
  <headerFooter scaleWithDoc="0">
    <oddHeader>&amp;C&amp;"Arial,Regular"&amp;G
Claims Activity Report
Section VII - &amp;A</oddHeader>
    <oddFooter>&amp;L&amp;"Arial,Regular"&amp;10Claims Activity - Report #47&amp;C&amp;"Arial,Regular"&amp;10Rev. v9 2019-07&amp;R&amp;"Arial,Regular"&amp;10&amp;P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997"/>
  <sheetViews>
    <sheetView showGridLines="0" zoomScale="75" zoomScaleNormal="75" workbookViewId="0"/>
  </sheetViews>
  <sheetFormatPr defaultColWidth="8.7265625" defaultRowHeight="15" customHeight="1" x14ac:dyDescent="0.35"/>
  <cols>
    <col min="1" max="1" width="24.7265625" style="98" customWidth="1"/>
    <col min="2" max="2" width="15.26953125" style="98" customWidth="1"/>
    <col min="3" max="3" width="14.54296875" style="98" customWidth="1"/>
    <col min="4" max="4" width="15.26953125" style="98" customWidth="1"/>
    <col min="5" max="5" width="17.54296875" style="98" customWidth="1"/>
    <col min="6" max="6" width="17.453125" style="98" customWidth="1"/>
    <col min="7" max="7" width="16.26953125" style="98" customWidth="1"/>
    <col min="8" max="8" width="15.26953125" style="98" customWidth="1"/>
    <col min="9" max="9" width="18" style="98" customWidth="1"/>
    <col min="10" max="10" width="19.453125" style="98" customWidth="1"/>
    <col min="11" max="11" width="15.7265625" style="98" customWidth="1"/>
    <col min="12" max="15" width="13.7265625" style="98" customWidth="1"/>
    <col min="16" max="16" width="11" style="98" customWidth="1"/>
    <col min="17" max="16384" width="8.7265625" style="98"/>
  </cols>
  <sheetData>
    <row r="1" spans="1:15" s="82" customFormat="1" ht="15" customHeight="1" x14ac:dyDescent="0.45">
      <c r="A1" s="89" t="s">
        <v>3</v>
      </c>
      <c r="B1" s="51">
        <f>Summary!B1</f>
        <v>0</v>
      </c>
      <c r="C1" s="38" t="s">
        <v>4</v>
      </c>
      <c r="D1" s="45">
        <f>Summary!D1</f>
        <v>0</v>
      </c>
      <c r="E1" s="114"/>
      <c r="F1" s="137"/>
      <c r="G1" s="138"/>
    </row>
    <row r="2" spans="1:15" s="82" customFormat="1" ht="15" customHeight="1" x14ac:dyDescent="0.25">
      <c r="A2" s="89" t="s">
        <v>5</v>
      </c>
      <c r="B2" s="405">
        <f>Summary!B2</f>
        <v>0</v>
      </c>
      <c r="C2" s="405"/>
      <c r="D2" s="405"/>
      <c r="F2" s="142"/>
      <c r="G2" s="138"/>
    </row>
    <row r="3" spans="1:15" s="82" customFormat="1" ht="15" customHeight="1" x14ac:dyDescent="0.25">
      <c r="A3" s="89" t="s">
        <v>6</v>
      </c>
      <c r="B3" s="406">
        <f>Summary!B3</f>
        <v>0</v>
      </c>
      <c r="C3" s="406"/>
      <c r="D3" s="406"/>
    </row>
    <row r="5" spans="1:15" s="82" customFormat="1" ht="25.15" customHeight="1" x14ac:dyDescent="0.4">
      <c r="A5" s="81"/>
    </row>
    <row r="6" spans="1:15" s="82" customFormat="1" ht="26.15" customHeight="1" x14ac:dyDescent="0.25">
      <c r="A6" s="115" t="str">
        <f>IF(MONTH($D$1)=3,"Q1 "&amp; YEAR($D$1),IF(MONTH($D$1)=6,"Q2 "&amp; YEAR($D$1),IF(MONTH($D$1)=9,"Q3 "&amp; YEAR($D$1),IF(MONTH($D$1)=12,"Q4 "&amp; YEAR($D$1),"NA"))))</f>
        <v>NA</v>
      </c>
      <c r="B6" s="116"/>
      <c r="C6" s="116"/>
      <c r="D6" s="116"/>
      <c r="E6" s="116"/>
      <c r="F6" s="116"/>
      <c r="G6" s="116"/>
      <c r="H6" s="116"/>
      <c r="I6" s="116"/>
      <c r="J6" s="116"/>
      <c r="K6" s="116"/>
      <c r="L6" s="116"/>
      <c r="M6" s="116"/>
      <c r="N6" s="116"/>
      <c r="O6" s="117"/>
    </row>
    <row r="7" spans="1:15" s="103" customFormat="1" ht="20.25" customHeight="1" x14ac:dyDescent="0.35">
      <c r="A7" s="102" t="s">
        <v>68</v>
      </c>
      <c r="B7" s="106"/>
      <c r="C7" s="106"/>
      <c r="D7" s="106"/>
      <c r="E7" s="106"/>
      <c r="F7" s="107"/>
      <c r="G7" s="107"/>
      <c r="H7" s="107"/>
      <c r="I7" s="107"/>
      <c r="J7" s="107"/>
      <c r="K7" s="107"/>
      <c r="L7" s="107"/>
      <c r="M7" s="107"/>
      <c r="N7" s="107"/>
      <c r="O7" s="107"/>
    </row>
    <row r="8" spans="1:15" s="82" customFormat="1" ht="67.5" customHeight="1" x14ac:dyDescent="0.25">
      <c r="A8" s="495" t="s">
        <v>69</v>
      </c>
      <c r="B8" s="496"/>
      <c r="C8" s="105" t="s">
        <v>70</v>
      </c>
      <c r="D8" s="105" t="s">
        <v>71</v>
      </c>
      <c r="E8" s="90" t="s">
        <v>72</v>
      </c>
      <c r="F8" s="90" t="s">
        <v>73</v>
      </c>
      <c r="G8" s="90" t="s">
        <v>74</v>
      </c>
      <c r="H8" s="90" t="s">
        <v>75</v>
      </c>
      <c r="I8" s="90" t="s">
        <v>76</v>
      </c>
      <c r="J8" s="90" t="s">
        <v>77</v>
      </c>
      <c r="K8" s="90" t="s">
        <v>78</v>
      </c>
      <c r="L8" s="90" t="s">
        <v>49</v>
      </c>
      <c r="M8" s="90" t="s">
        <v>79</v>
      </c>
      <c r="N8" s="90" t="s">
        <v>48</v>
      </c>
      <c r="O8" s="90" t="s">
        <v>80</v>
      </c>
    </row>
    <row r="9" spans="1:15" s="99" customFormat="1" ht="15" customHeight="1" x14ac:dyDescent="0.35">
      <c r="A9" s="491" t="s">
        <v>81</v>
      </c>
      <c r="B9" s="492"/>
      <c r="C9" s="239">
        <f>IFERROR(D9+E9+F9, "")</f>
        <v>0</v>
      </c>
      <c r="D9" s="240"/>
      <c r="E9" s="240"/>
      <c r="F9" s="240"/>
      <c r="G9" s="239">
        <f t="shared" ref="G9:G18" si="0">IFERROR(E9+F9, "")</f>
        <v>0</v>
      </c>
      <c r="H9" s="248"/>
      <c r="I9" s="248"/>
      <c r="J9" s="248"/>
      <c r="K9" s="249">
        <f t="shared" ref="K9:K18" si="1">IFERROR(I9+J9, "")</f>
        <v>0</v>
      </c>
      <c r="L9" s="119">
        <f>IFERROR((H9-K9)/H9, 0)</f>
        <v>0</v>
      </c>
      <c r="M9" s="119">
        <f t="shared" ref="M9:M19" si="2">IFERROR((C9-E9)/C9, 0)</f>
        <v>0</v>
      </c>
      <c r="N9" s="119">
        <f t="shared" ref="N9:N19" si="3">IFERROR((C9-F9)/C9, 0)</f>
        <v>0</v>
      </c>
      <c r="O9" s="119">
        <f t="shared" ref="O9:O19" si="4">IFERROR((C9-(E9+F9))/C9, 0)</f>
        <v>0</v>
      </c>
    </row>
    <row r="10" spans="1:15" s="99" customFormat="1" ht="15" customHeight="1" x14ac:dyDescent="0.35">
      <c r="A10" s="491" t="s">
        <v>82</v>
      </c>
      <c r="B10" s="492"/>
      <c r="C10" s="239">
        <f t="shared" ref="C10:C18" si="5">IFERROR(D10+E10+F10, "")</f>
        <v>0</v>
      </c>
      <c r="D10" s="240"/>
      <c r="E10" s="240"/>
      <c r="F10" s="240"/>
      <c r="G10" s="239">
        <f t="shared" si="0"/>
        <v>0</v>
      </c>
      <c r="H10" s="248"/>
      <c r="I10" s="248"/>
      <c r="J10" s="248"/>
      <c r="K10" s="249">
        <f t="shared" si="1"/>
        <v>0</v>
      </c>
      <c r="L10" s="119">
        <f t="shared" ref="L10:L19" si="6">IFERROR((H10-K10)/H10, 0)</f>
        <v>0</v>
      </c>
      <c r="M10" s="119">
        <f t="shared" si="2"/>
        <v>0</v>
      </c>
      <c r="N10" s="119">
        <f t="shared" si="3"/>
        <v>0</v>
      </c>
      <c r="O10" s="119">
        <f t="shared" si="4"/>
        <v>0</v>
      </c>
    </row>
    <row r="11" spans="1:15" s="99" customFormat="1" ht="15" customHeight="1" x14ac:dyDescent="0.35">
      <c r="A11" s="491" t="s">
        <v>83</v>
      </c>
      <c r="B11" s="492"/>
      <c r="C11" s="239">
        <f t="shared" si="5"/>
        <v>0</v>
      </c>
      <c r="D11" s="240"/>
      <c r="E11" s="240"/>
      <c r="F11" s="240"/>
      <c r="G11" s="239">
        <f t="shared" si="0"/>
        <v>0</v>
      </c>
      <c r="H11" s="248"/>
      <c r="I11" s="248"/>
      <c r="J11" s="248"/>
      <c r="K11" s="249">
        <f t="shared" si="1"/>
        <v>0</v>
      </c>
      <c r="L11" s="119">
        <f t="shared" si="6"/>
        <v>0</v>
      </c>
      <c r="M11" s="119">
        <f t="shared" si="2"/>
        <v>0</v>
      </c>
      <c r="N11" s="119">
        <f t="shared" si="3"/>
        <v>0</v>
      </c>
      <c r="O11" s="119">
        <f t="shared" si="4"/>
        <v>0</v>
      </c>
    </row>
    <row r="12" spans="1:15" s="99" customFormat="1" ht="15" customHeight="1" x14ac:dyDescent="0.35">
      <c r="A12" s="491" t="s">
        <v>84</v>
      </c>
      <c r="B12" s="492"/>
      <c r="C12" s="239">
        <f t="shared" si="5"/>
        <v>0</v>
      </c>
      <c r="D12" s="240"/>
      <c r="E12" s="240"/>
      <c r="F12" s="240"/>
      <c r="G12" s="239">
        <f t="shared" si="0"/>
        <v>0</v>
      </c>
      <c r="H12" s="248"/>
      <c r="I12" s="248"/>
      <c r="J12" s="248"/>
      <c r="K12" s="249">
        <f t="shared" si="1"/>
        <v>0</v>
      </c>
      <c r="L12" s="119">
        <f t="shared" si="6"/>
        <v>0</v>
      </c>
      <c r="M12" s="119">
        <f t="shared" si="2"/>
        <v>0</v>
      </c>
      <c r="N12" s="119">
        <f t="shared" si="3"/>
        <v>0</v>
      </c>
      <c r="O12" s="119">
        <f t="shared" si="4"/>
        <v>0</v>
      </c>
    </row>
    <row r="13" spans="1:15" s="99" customFormat="1" ht="15" customHeight="1" x14ac:dyDescent="0.35">
      <c r="A13" s="491" t="s">
        <v>85</v>
      </c>
      <c r="B13" s="492"/>
      <c r="C13" s="239">
        <f t="shared" si="5"/>
        <v>0</v>
      </c>
      <c r="D13" s="240"/>
      <c r="E13" s="240"/>
      <c r="F13" s="240"/>
      <c r="G13" s="239">
        <f t="shared" si="0"/>
        <v>0</v>
      </c>
      <c r="H13" s="248"/>
      <c r="I13" s="248"/>
      <c r="J13" s="248"/>
      <c r="K13" s="249">
        <f t="shared" si="1"/>
        <v>0</v>
      </c>
      <c r="L13" s="119">
        <f t="shared" si="6"/>
        <v>0</v>
      </c>
      <c r="M13" s="119">
        <f t="shared" si="2"/>
        <v>0</v>
      </c>
      <c r="N13" s="119">
        <f t="shared" si="3"/>
        <v>0</v>
      </c>
      <c r="O13" s="119">
        <f t="shared" si="4"/>
        <v>0</v>
      </c>
    </row>
    <row r="14" spans="1:15" s="99" customFormat="1" ht="15" customHeight="1" x14ac:dyDescent="0.35">
      <c r="A14" s="491" t="s">
        <v>86</v>
      </c>
      <c r="B14" s="492"/>
      <c r="C14" s="239">
        <f t="shared" si="5"/>
        <v>0</v>
      </c>
      <c r="D14" s="240"/>
      <c r="E14" s="240"/>
      <c r="F14" s="240"/>
      <c r="G14" s="239">
        <f t="shared" si="0"/>
        <v>0</v>
      </c>
      <c r="H14" s="248"/>
      <c r="I14" s="248"/>
      <c r="J14" s="248"/>
      <c r="K14" s="249">
        <f t="shared" si="1"/>
        <v>0</v>
      </c>
      <c r="L14" s="119">
        <f t="shared" si="6"/>
        <v>0</v>
      </c>
      <c r="M14" s="119">
        <f t="shared" si="2"/>
        <v>0</v>
      </c>
      <c r="N14" s="119">
        <f t="shared" si="3"/>
        <v>0</v>
      </c>
      <c r="O14" s="119">
        <f t="shared" si="4"/>
        <v>0</v>
      </c>
    </row>
    <row r="15" spans="1:15" s="99" customFormat="1" ht="15" customHeight="1" x14ac:dyDescent="0.35">
      <c r="A15" s="491" t="s">
        <v>87</v>
      </c>
      <c r="B15" s="492"/>
      <c r="C15" s="239">
        <f t="shared" si="5"/>
        <v>0</v>
      </c>
      <c r="D15" s="240"/>
      <c r="E15" s="240"/>
      <c r="F15" s="240"/>
      <c r="G15" s="239">
        <f t="shared" si="0"/>
        <v>0</v>
      </c>
      <c r="H15" s="248"/>
      <c r="I15" s="248"/>
      <c r="J15" s="248"/>
      <c r="K15" s="249">
        <f t="shared" si="1"/>
        <v>0</v>
      </c>
      <c r="L15" s="119">
        <f t="shared" si="6"/>
        <v>0</v>
      </c>
      <c r="M15" s="119">
        <f t="shared" si="2"/>
        <v>0</v>
      </c>
      <c r="N15" s="119">
        <f t="shared" si="3"/>
        <v>0</v>
      </c>
      <c r="O15" s="119">
        <f t="shared" si="4"/>
        <v>0</v>
      </c>
    </row>
    <row r="16" spans="1:15" s="99" customFormat="1" ht="15" customHeight="1" x14ac:dyDescent="0.35">
      <c r="A16" s="491" t="s">
        <v>88</v>
      </c>
      <c r="B16" s="492"/>
      <c r="C16" s="239">
        <f t="shared" si="5"/>
        <v>0</v>
      </c>
      <c r="D16" s="240"/>
      <c r="E16" s="240"/>
      <c r="F16" s="240"/>
      <c r="G16" s="239">
        <f t="shared" si="0"/>
        <v>0</v>
      </c>
      <c r="H16" s="248"/>
      <c r="I16" s="248"/>
      <c r="J16" s="248"/>
      <c r="K16" s="249">
        <f t="shared" si="1"/>
        <v>0</v>
      </c>
      <c r="L16" s="119">
        <f t="shared" si="6"/>
        <v>0</v>
      </c>
      <c r="M16" s="119">
        <f t="shared" si="2"/>
        <v>0</v>
      </c>
      <c r="N16" s="119">
        <f t="shared" si="3"/>
        <v>0</v>
      </c>
      <c r="O16" s="119">
        <f t="shared" si="4"/>
        <v>0</v>
      </c>
    </row>
    <row r="17" spans="1:15" s="99" customFormat="1" ht="15" customHeight="1" x14ac:dyDescent="0.35">
      <c r="A17" s="491" t="s">
        <v>89</v>
      </c>
      <c r="B17" s="492"/>
      <c r="C17" s="239">
        <f t="shared" si="5"/>
        <v>0</v>
      </c>
      <c r="D17" s="240"/>
      <c r="E17" s="240"/>
      <c r="F17" s="240"/>
      <c r="G17" s="239">
        <f t="shared" si="0"/>
        <v>0</v>
      </c>
      <c r="H17" s="248"/>
      <c r="I17" s="248"/>
      <c r="J17" s="248"/>
      <c r="K17" s="249">
        <f t="shared" si="1"/>
        <v>0</v>
      </c>
      <c r="L17" s="119">
        <f t="shared" si="6"/>
        <v>0</v>
      </c>
      <c r="M17" s="119">
        <f t="shared" si="2"/>
        <v>0</v>
      </c>
      <c r="N17" s="119">
        <f t="shared" si="3"/>
        <v>0</v>
      </c>
      <c r="O17" s="119">
        <f t="shared" si="4"/>
        <v>0</v>
      </c>
    </row>
    <row r="18" spans="1:15" s="99" customFormat="1" ht="15" customHeight="1" x14ac:dyDescent="0.35">
      <c r="A18" s="491" t="s">
        <v>90</v>
      </c>
      <c r="B18" s="492"/>
      <c r="C18" s="239">
        <f t="shared" si="5"/>
        <v>0</v>
      </c>
      <c r="D18" s="240"/>
      <c r="E18" s="240"/>
      <c r="F18" s="240"/>
      <c r="G18" s="239">
        <f t="shared" si="0"/>
        <v>0</v>
      </c>
      <c r="H18" s="248"/>
      <c r="I18" s="248"/>
      <c r="J18" s="248"/>
      <c r="K18" s="249">
        <f t="shared" si="1"/>
        <v>0</v>
      </c>
      <c r="L18" s="119">
        <f t="shared" si="6"/>
        <v>0</v>
      </c>
      <c r="M18" s="119">
        <f t="shared" si="2"/>
        <v>0</v>
      </c>
      <c r="N18" s="119">
        <f t="shared" si="3"/>
        <v>0</v>
      </c>
      <c r="O18" s="119">
        <f t="shared" si="4"/>
        <v>0</v>
      </c>
    </row>
    <row r="19" spans="1:15" s="99" customFormat="1" ht="17.25" customHeight="1" x14ac:dyDescent="0.35">
      <c r="A19" s="93" t="s">
        <v>91</v>
      </c>
      <c r="B19" s="153"/>
      <c r="C19" s="244">
        <f t="shared" ref="C19:K19" si="7">IFERROR(SUM(C9:C18), "")</f>
        <v>0</v>
      </c>
      <c r="D19" s="244">
        <f t="shared" si="7"/>
        <v>0</v>
      </c>
      <c r="E19" s="244">
        <f t="shared" si="7"/>
        <v>0</v>
      </c>
      <c r="F19" s="244">
        <f t="shared" si="7"/>
        <v>0</v>
      </c>
      <c r="G19" s="244">
        <f t="shared" si="7"/>
        <v>0</v>
      </c>
      <c r="H19" s="250">
        <f t="shared" si="7"/>
        <v>0</v>
      </c>
      <c r="I19" s="250">
        <f t="shared" si="7"/>
        <v>0</v>
      </c>
      <c r="J19" s="250">
        <f t="shared" si="7"/>
        <v>0</v>
      </c>
      <c r="K19" s="250">
        <f t="shared" si="7"/>
        <v>0</v>
      </c>
      <c r="L19" s="255">
        <f t="shared" si="6"/>
        <v>0</v>
      </c>
      <c r="M19" s="255">
        <f t="shared" si="2"/>
        <v>0</v>
      </c>
      <c r="N19" s="255">
        <f t="shared" si="3"/>
        <v>0</v>
      </c>
      <c r="O19" s="255">
        <f t="shared" si="4"/>
        <v>0</v>
      </c>
    </row>
    <row r="20" spans="1:15" ht="10.15" customHeight="1" x14ac:dyDescent="0.35">
      <c r="A20" s="108"/>
      <c r="B20" s="108"/>
      <c r="C20" s="108"/>
      <c r="D20" s="108"/>
      <c r="E20" s="108"/>
      <c r="F20" s="108"/>
      <c r="G20" s="108"/>
      <c r="H20" s="108"/>
      <c r="I20" s="108"/>
      <c r="J20" s="108"/>
      <c r="K20" s="108"/>
      <c r="L20" s="108"/>
      <c r="M20" s="108"/>
      <c r="N20" s="108"/>
      <c r="O20" s="108"/>
    </row>
    <row r="21" spans="1:15" s="99" customFormat="1" ht="17.649999999999999" customHeight="1" x14ac:dyDescent="0.35">
      <c r="A21" s="150" t="s">
        <v>92</v>
      </c>
      <c r="B21" s="109"/>
      <c r="C21" s="110"/>
      <c r="D21" s="110"/>
      <c r="E21" s="110"/>
      <c r="F21" s="110"/>
      <c r="G21" s="110"/>
      <c r="H21" s="111"/>
      <c r="I21" s="111"/>
      <c r="J21" s="111"/>
      <c r="K21" s="111"/>
      <c r="L21" s="112"/>
      <c r="M21" s="112"/>
      <c r="N21" s="112"/>
      <c r="O21" s="113"/>
    </row>
    <row r="22" spans="1:15" s="99" customFormat="1" ht="15" customHeight="1" x14ac:dyDescent="0.35">
      <c r="A22" s="491" t="s">
        <v>93</v>
      </c>
      <c r="B22" s="497"/>
      <c r="C22" s="239">
        <f>IFERROR(D22+E22+F22, "")</f>
        <v>0</v>
      </c>
      <c r="D22" s="245"/>
      <c r="E22" s="245"/>
      <c r="F22" s="246"/>
      <c r="G22" s="239">
        <f>IFERROR(E22+F22, "")</f>
        <v>0</v>
      </c>
      <c r="H22" s="251"/>
      <c r="I22" s="251"/>
      <c r="J22" s="251"/>
      <c r="K22" s="252">
        <f>I22+J22</f>
        <v>0</v>
      </c>
      <c r="L22" s="256">
        <f>IFERROR((H22-K22)/H22, 0)</f>
        <v>0</v>
      </c>
      <c r="M22" s="256">
        <f>IFERROR((C22-E22)/C22, 0)</f>
        <v>0</v>
      </c>
      <c r="N22" s="256">
        <f>IFERROR((C22-F22)/C22, 0)</f>
        <v>0</v>
      </c>
      <c r="O22" s="256">
        <f>IFERROR((C22-(E22+F22))/C22, 0)</f>
        <v>0</v>
      </c>
    </row>
    <row r="23" spans="1:15" s="99" customFormat="1" ht="15" customHeight="1" x14ac:dyDescent="0.35">
      <c r="A23" s="491" t="s">
        <v>93</v>
      </c>
      <c r="B23" s="492"/>
      <c r="C23" s="239">
        <f>IFERROR(D23+E23+F23, "")</f>
        <v>0</v>
      </c>
      <c r="D23" s="240"/>
      <c r="E23" s="240"/>
      <c r="F23" s="247"/>
      <c r="G23" s="239">
        <f>IFERROR(E23+F23, "")</f>
        <v>0</v>
      </c>
      <c r="H23" s="248"/>
      <c r="I23" s="248"/>
      <c r="J23" s="248"/>
      <c r="K23" s="249">
        <f>I23+J23</f>
        <v>0</v>
      </c>
      <c r="L23" s="119">
        <f>IFERROR((H23-K23)/H23, 0)</f>
        <v>0</v>
      </c>
      <c r="M23" s="119">
        <f>IFERROR((C23-E23)/C23, 0)</f>
        <v>0</v>
      </c>
      <c r="N23" s="119">
        <f>IFERROR((C23-F23)/C23, 0)</f>
        <v>0</v>
      </c>
      <c r="O23" s="119">
        <f>IFERROR((C23-(E23+F23))/C23, 0)</f>
        <v>0</v>
      </c>
    </row>
    <row r="24" spans="1:15" s="100" customFormat="1" ht="17.25" customHeight="1" x14ac:dyDescent="0.35">
      <c r="A24" s="93" t="s">
        <v>94</v>
      </c>
      <c r="B24" s="94"/>
      <c r="C24" s="244">
        <f>IFERROR(SUM(C22:C23), "")</f>
        <v>0</v>
      </c>
      <c r="D24" s="244">
        <f t="shared" ref="D24:J24" si="8">IFERROR(SUM(D22:D23), "")</f>
        <v>0</v>
      </c>
      <c r="E24" s="244">
        <f t="shared" si="8"/>
        <v>0</v>
      </c>
      <c r="F24" s="244">
        <f t="shared" si="8"/>
        <v>0</v>
      </c>
      <c r="G24" s="244">
        <f>IFERROR(SUM(G22:G23), "")</f>
        <v>0</v>
      </c>
      <c r="H24" s="250">
        <f t="shared" si="8"/>
        <v>0</v>
      </c>
      <c r="I24" s="250">
        <f t="shared" si="8"/>
        <v>0</v>
      </c>
      <c r="J24" s="250">
        <f t="shared" si="8"/>
        <v>0</v>
      </c>
      <c r="K24" s="250">
        <f>IFERROR(SUM(K22:K23), "")</f>
        <v>0</v>
      </c>
      <c r="L24" s="255">
        <f>IFERROR((H24-K24)/H24, 0)</f>
        <v>0</v>
      </c>
      <c r="M24" s="255">
        <f>IFERROR((C24-E24)/C24, 0)</f>
        <v>0</v>
      </c>
      <c r="N24" s="255">
        <f>IFERROR((C24-F24)/C24, 0)</f>
        <v>0</v>
      </c>
      <c r="O24" s="255">
        <f>IFERROR((C24-(E24+F24))/C24, 0)</f>
        <v>0</v>
      </c>
    </row>
    <row r="25" spans="1:15" ht="9.75" customHeight="1" x14ac:dyDescent="0.35">
      <c r="A25" s="108"/>
      <c r="B25" s="108"/>
      <c r="C25" s="108"/>
      <c r="D25" s="108"/>
      <c r="E25" s="108"/>
      <c r="F25" s="108"/>
      <c r="G25" s="108"/>
      <c r="H25" s="108"/>
      <c r="I25" s="108"/>
      <c r="J25" s="108"/>
      <c r="K25" s="108"/>
      <c r="L25" s="108"/>
      <c r="M25" s="108"/>
      <c r="N25" s="108"/>
      <c r="O25" s="108"/>
    </row>
    <row r="26" spans="1:15" s="99" customFormat="1" ht="17.649999999999999" customHeight="1" x14ac:dyDescent="0.35">
      <c r="A26" s="150" t="s">
        <v>95</v>
      </c>
      <c r="B26" s="109"/>
      <c r="C26" s="110"/>
      <c r="D26" s="110"/>
      <c r="E26" s="110"/>
      <c r="F26" s="110"/>
      <c r="G26" s="110"/>
      <c r="H26" s="111"/>
      <c r="I26" s="111"/>
      <c r="J26" s="111"/>
      <c r="K26" s="111"/>
      <c r="L26" s="112"/>
      <c r="M26" s="112"/>
      <c r="N26" s="112"/>
      <c r="O26" s="113"/>
    </row>
    <row r="27" spans="1:15" s="99" customFormat="1" ht="27" customHeight="1" x14ac:dyDescent="0.35">
      <c r="A27" s="493" t="s">
        <v>96</v>
      </c>
      <c r="B27" s="494"/>
      <c r="C27" s="244">
        <f>IFERROR(C24+C19, "")</f>
        <v>0</v>
      </c>
      <c r="D27" s="244">
        <f t="shared" ref="D27:K27" si="9">IFERROR(D24+D19, "")</f>
        <v>0</v>
      </c>
      <c r="E27" s="244">
        <f t="shared" si="9"/>
        <v>0</v>
      </c>
      <c r="F27" s="244">
        <f t="shared" si="9"/>
        <v>0</v>
      </c>
      <c r="G27" s="244">
        <f t="shared" si="9"/>
        <v>0</v>
      </c>
      <c r="H27" s="250">
        <f t="shared" si="9"/>
        <v>0</v>
      </c>
      <c r="I27" s="250">
        <f t="shared" si="9"/>
        <v>0</v>
      </c>
      <c r="J27" s="250">
        <f t="shared" si="9"/>
        <v>0</v>
      </c>
      <c r="K27" s="250">
        <f t="shared" si="9"/>
        <v>0</v>
      </c>
      <c r="L27" s="255">
        <f>IFERROR((H27-K27)/H27, 0)</f>
        <v>0</v>
      </c>
      <c r="M27" s="255">
        <f>IFERROR((C27-E27)/C27, 0)</f>
        <v>0</v>
      </c>
      <c r="N27" s="255">
        <f>IFERROR((C27-F27)/C27, 0)</f>
        <v>0</v>
      </c>
      <c r="O27" s="255">
        <f>IFERROR((C27-(E27+F27))/C27, 0)</f>
        <v>0</v>
      </c>
    </row>
    <row r="28" spans="1:15" s="82" customFormat="1" ht="12.5" x14ac:dyDescent="0.25">
      <c r="A28" s="87"/>
      <c r="B28" s="87"/>
      <c r="C28" s="87"/>
      <c r="D28" s="87"/>
      <c r="E28" s="87"/>
      <c r="F28" s="87"/>
      <c r="G28" s="87"/>
      <c r="H28" s="87"/>
      <c r="I28" s="87"/>
      <c r="J28" s="87"/>
      <c r="K28" s="87"/>
      <c r="L28" s="87"/>
      <c r="M28" s="87"/>
      <c r="N28" s="87"/>
      <c r="O28" s="87"/>
    </row>
    <row r="29" spans="1:15" s="103" customFormat="1" ht="20.25" customHeight="1" x14ac:dyDescent="0.35">
      <c r="A29" s="102" t="s">
        <v>97</v>
      </c>
      <c r="B29" s="102"/>
      <c r="C29" s="102"/>
      <c r="D29" s="102"/>
      <c r="E29" s="102"/>
      <c r="F29" s="102"/>
      <c r="G29" s="102"/>
      <c r="H29" s="102"/>
      <c r="I29" s="102"/>
      <c r="J29" s="102"/>
      <c r="K29" s="102"/>
      <c r="L29" s="102"/>
      <c r="M29" s="107"/>
      <c r="N29" s="107"/>
      <c r="O29" s="107"/>
    </row>
    <row r="30" spans="1:15" s="82" customFormat="1" ht="67.5" customHeight="1" x14ac:dyDescent="0.25">
      <c r="A30" s="85" t="s">
        <v>98</v>
      </c>
      <c r="B30" s="86"/>
      <c r="C30" s="90" t="s">
        <v>99</v>
      </c>
      <c r="D30" s="90" t="s">
        <v>74</v>
      </c>
      <c r="E30" s="105" t="s">
        <v>100</v>
      </c>
      <c r="F30" s="105" t="s">
        <v>101</v>
      </c>
      <c r="G30" s="105" t="s">
        <v>102</v>
      </c>
      <c r="H30" s="105" t="s">
        <v>78</v>
      </c>
      <c r="I30" s="105" t="s">
        <v>103</v>
      </c>
      <c r="J30" s="87"/>
      <c r="K30" s="87"/>
      <c r="L30" s="87"/>
      <c r="M30" s="87"/>
      <c r="N30" s="87"/>
      <c r="O30" s="87"/>
    </row>
    <row r="31" spans="1:15" s="99" customFormat="1" ht="15" customHeight="1" x14ac:dyDescent="0.35">
      <c r="A31" s="83" t="s">
        <v>104</v>
      </c>
      <c r="B31" s="92"/>
      <c r="C31" s="104" t="s">
        <v>105</v>
      </c>
      <c r="D31" s="247"/>
      <c r="E31" s="119">
        <f>IF(OR(D31="",D31=0),0,D31/D45)</f>
        <v>0</v>
      </c>
      <c r="F31" s="248"/>
      <c r="G31" s="248"/>
      <c r="H31" s="249">
        <f>IFERROR(SUM(F31:G31), "")</f>
        <v>0</v>
      </c>
      <c r="I31" s="119">
        <f>IF(H31=0,0,H31/H45)</f>
        <v>0</v>
      </c>
      <c r="J31" s="101"/>
      <c r="K31" s="101"/>
      <c r="L31" s="101"/>
      <c r="M31" s="101"/>
      <c r="N31" s="101"/>
      <c r="O31" s="101"/>
    </row>
    <row r="32" spans="1:15" s="99" customFormat="1" ht="15" customHeight="1" x14ac:dyDescent="0.35">
      <c r="A32" s="83" t="s">
        <v>106</v>
      </c>
      <c r="B32" s="92"/>
      <c r="C32" s="104" t="s">
        <v>107</v>
      </c>
      <c r="D32" s="247"/>
      <c r="E32" s="119">
        <f>IF(OR(D32="",D32=0),0,D32/D45)</f>
        <v>0</v>
      </c>
      <c r="F32" s="248"/>
      <c r="G32" s="248"/>
      <c r="H32" s="249">
        <f t="shared" ref="H32:H44" si="10">IFERROR(SUM(F32:G32), "")</f>
        <v>0</v>
      </c>
      <c r="I32" s="119">
        <f>IF(H32=0,0,H32/H45)</f>
        <v>0</v>
      </c>
      <c r="J32" s="101"/>
      <c r="K32" s="101"/>
      <c r="L32" s="101"/>
      <c r="M32" s="101"/>
      <c r="N32" s="101"/>
      <c r="O32" s="101"/>
    </row>
    <row r="33" spans="1:15" s="99" customFormat="1" ht="15" customHeight="1" x14ac:dyDescent="0.35">
      <c r="A33" s="83" t="s">
        <v>108</v>
      </c>
      <c r="B33" s="92"/>
      <c r="C33" s="104" t="s">
        <v>109</v>
      </c>
      <c r="D33" s="247"/>
      <c r="E33" s="119">
        <f>IF(OR(D33="",D33=0),0,D33/D45)</f>
        <v>0</v>
      </c>
      <c r="F33" s="248"/>
      <c r="G33" s="248"/>
      <c r="H33" s="249">
        <f t="shared" si="10"/>
        <v>0</v>
      </c>
      <c r="I33" s="119">
        <f>IF(H33=0,0,H33/H45)</f>
        <v>0</v>
      </c>
      <c r="J33" s="101"/>
      <c r="K33" s="101"/>
      <c r="L33" s="101"/>
      <c r="M33" s="101"/>
      <c r="N33" s="101"/>
      <c r="O33" s="101"/>
    </row>
    <row r="34" spans="1:15" s="99" customFormat="1" ht="15" customHeight="1" x14ac:dyDescent="0.35">
      <c r="A34" s="83" t="s">
        <v>110</v>
      </c>
      <c r="B34" s="92"/>
      <c r="C34" s="104" t="s">
        <v>111</v>
      </c>
      <c r="D34" s="247"/>
      <c r="E34" s="119">
        <f>IF(OR(D34="",D34=0),0,D34/D45)</f>
        <v>0</v>
      </c>
      <c r="F34" s="248"/>
      <c r="G34" s="248"/>
      <c r="H34" s="249">
        <f t="shared" si="10"/>
        <v>0</v>
      </c>
      <c r="I34" s="119">
        <f>IF(H34=0,0,H34/H45)</f>
        <v>0</v>
      </c>
      <c r="J34" s="101"/>
      <c r="K34" s="101"/>
      <c r="L34" s="101"/>
      <c r="M34" s="101"/>
      <c r="N34" s="101"/>
      <c r="O34" s="101"/>
    </row>
    <row r="35" spans="1:15" s="99" customFormat="1" ht="15" customHeight="1" x14ac:dyDescent="0.35">
      <c r="A35" s="83" t="s">
        <v>112</v>
      </c>
      <c r="B35" s="92"/>
      <c r="C35" s="104" t="s">
        <v>113</v>
      </c>
      <c r="D35" s="247"/>
      <c r="E35" s="119">
        <f>IF(OR(D35="",D35=0),0,D35/D45)</f>
        <v>0</v>
      </c>
      <c r="F35" s="248"/>
      <c r="G35" s="248"/>
      <c r="H35" s="249">
        <f t="shared" si="10"/>
        <v>0</v>
      </c>
      <c r="I35" s="119">
        <f>IF(H35=0,0,H35/H45)</f>
        <v>0</v>
      </c>
      <c r="J35" s="101"/>
      <c r="K35" s="101"/>
      <c r="L35" s="101"/>
      <c r="M35" s="101"/>
      <c r="N35" s="101"/>
      <c r="O35" s="101"/>
    </row>
    <row r="36" spans="1:15" s="99" customFormat="1" ht="15" customHeight="1" x14ac:dyDescent="0.35">
      <c r="A36" s="83" t="s">
        <v>114</v>
      </c>
      <c r="B36" s="92"/>
      <c r="C36" s="104" t="s">
        <v>115</v>
      </c>
      <c r="D36" s="247"/>
      <c r="E36" s="119">
        <f>IF(OR(D36="",D36=0),0,D36/D45)</f>
        <v>0</v>
      </c>
      <c r="F36" s="248"/>
      <c r="G36" s="248"/>
      <c r="H36" s="249">
        <f t="shared" si="10"/>
        <v>0</v>
      </c>
      <c r="I36" s="119">
        <f>IF(H36=0,0,H36/H45)</f>
        <v>0</v>
      </c>
      <c r="J36" s="101"/>
      <c r="K36" s="101"/>
      <c r="L36" s="101"/>
      <c r="M36" s="101"/>
      <c r="N36" s="101"/>
      <c r="O36" s="101"/>
    </row>
    <row r="37" spans="1:15" s="99" customFormat="1" ht="15" customHeight="1" x14ac:dyDescent="0.35">
      <c r="A37" s="83" t="s">
        <v>116</v>
      </c>
      <c r="B37" s="92"/>
      <c r="C37" s="104" t="s">
        <v>117</v>
      </c>
      <c r="D37" s="247"/>
      <c r="E37" s="119">
        <f>IF(OR(D37="",D37=0),0,D37/D45)</f>
        <v>0</v>
      </c>
      <c r="F37" s="248"/>
      <c r="G37" s="248"/>
      <c r="H37" s="249">
        <f t="shared" si="10"/>
        <v>0</v>
      </c>
      <c r="I37" s="119">
        <f>IF(H37=0,0,H37/H45)</f>
        <v>0</v>
      </c>
      <c r="J37" s="101"/>
      <c r="K37" s="101"/>
      <c r="L37" s="101"/>
      <c r="M37" s="101"/>
      <c r="N37" s="101"/>
      <c r="O37" s="101"/>
    </row>
    <row r="38" spans="1:15" s="99" customFormat="1" ht="15" customHeight="1" x14ac:dyDescent="0.35">
      <c r="A38" s="83" t="s">
        <v>118</v>
      </c>
      <c r="B38" s="92"/>
      <c r="C38" s="104" t="s">
        <v>119</v>
      </c>
      <c r="D38" s="247"/>
      <c r="E38" s="119">
        <f>IF(OR(D38="",D38=0),0,D38/D45)</f>
        <v>0</v>
      </c>
      <c r="F38" s="248"/>
      <c r="G38" s="248"/>
      <c r="H38" s="249">
        <f t="shared" si="10"/>
        <v>0</v>
      </c>
      <c r="I38" s="119">
        <f>IF(H38=0,0,H38/H45)</f>
        <v>0</v>
      </c>
      <c r="J38" s="101"/>
      <c r="K38" s="101"/>
      <c r="L38" s="101"/>
      <c r="M38" s="101"/>
      <c r="N38" s="101"/>
      <c r="O38" s="101"/>
    </row>
    <row r="39" spans="1:15" s="99" customFormat="1" ht="15" customHeight="1" x14ac:dyDescent="0.35">
      <c r="A39" s="83" t="s">
        <v>120</v>
      </c>
      <c r="B39" s="92"/>
      <c r="C39" s="104" t="s">
        <v>121</v>
      </c>
      <c r="D39" s="247"/>
      <c r="E39" s="119">
        <f>IF(OR(D39="",D39=0),0,D39/D45)</f>
        <v>0</v>
      </c>
      <c r="F39" s="248"/>
      <c r="G39" s="248"/>
      <c r="H39" s="249">
        <f t="shared" si="10"/>
        <v>0</v>
      </c>
      <c r="I39" s="119">
        <f>IF(H39=0,0,H39/H45)</f>
        <v>0</v>
      </c>
      <c r="J39" s="101"/>
      <c r="K39" s="101"/>
      <c r="L39" s="101"/>
      <c r="M39" s="101"/>
      <c r="N39" s="101"/>
      <c r="O39" s="101"/>
    </row>
    <row r="40" spans="1:15" s="99" customFormat="1" ht="15" customHeight="1" x14ac:dyDescent="0.35">
      <c r="A40" s="83" t="s">
        <v>122</v>
      </c>
      <c r="B40" s="92"/>
      <c r="C40" s="104" t="s">
        <v>123</v>
      </c>
      <c r="D40" s="247"/>
      <c r="E40" s="119">
        <f>IF(OR(D40="",D40=0),0,D40/D45)</f>
        <v>0</v>
      </c>
      <c r="F40" s="248"/>
      <c r="G40" s="248"/>
      <c r="H40" s="249">
        <f t="shared" si="10"/>
        <v>0</v>
      </c>
      <c r="I40" s="119">
        <f>IF(H40=0,0,H40/H45)</f>
        <v>0</v>
      </c>
      <c r="J40" s="101"/>
      <c r="K40" s="101"/>
      <c r="L40" s="101"/>
      <c r="M40" s="101"/>
      <c r="N40" s="101"/>
      <c r="O40" s="101"/>
    </row>
    <row r="41" spans="1:15" s="99" customFormat="1" ht="15" customHeight="1" x14ac:dyDescent="0.35">
      <c r="A41" s="83" t="s">
        <v>124</v>
      </c>
      <c r="B41" s="92"/>
      <c r="C41" s="104" t="s">
        <v>125</v>
      </c>
      <c r="D41" s="247"/>
      <c r="E41" s="119">
        <f>IF(OR(D41="",D41=0),0,D41/D45)</f>
        <v>0</v>
      </c>
      <c r="F41" s="248"/>
      <c r="G41" s="248"/>
      <c r="H41" s="249">
        <f t="shared" si="10"/>
        <v>0</v>
      </c>
      <c r="I41" s="119">
        <f>IF(H41=0,0,H41/H45)</f>
        <v>0</v>
      </c>
      <c r="J41" s="101"/>
      <c r="K41" s="101"/>
      <c r="L41" s="101"/>
      <c r="M41" s="101"/>
      <c r="N41" s="101"/>
      <c r="O41" s="101"/>
    </row>
    <row r="42" spans="1:15" s="99" customFormat="1" ht="15" customHeight="1" x14ac:dyDescent="0.35">
      <c r="A42" s="83" t="s">
        <v>126</v>
      </c>
      <c r="B42" s="92"/>
      <c r="C42" s="104" t="s">
        <v>127</v>
      </c>
      <c r="D42" s="247"/>
      <c r="E42" s="119">
        <f>IF(OR(D42="",D42=0),0,D42/D45)</f>
        <v>0</v>
      </c>
      <c r="F42" s="248"/>
      <c r="G42" s="248"/>
      <c r="H42" s="249">
        <f t="shared" si="10"/>
        <v>0</v>
      </c>
      <c r="I42" s="119">
        <f>IF(H42=0,0,H42/H45)</f>
        <v>0</v>
      </c>
      <c r="J42" s="101"/>
      <c r="K42" s="101"/>
      <c r="L42" s="101"/>
      <c r="M42" s="101"/>
      <c r="N42" s="101"/>
      <c r="O42" s="101"/>
    </row>
    <row r="43" spans="1:15" s="99" customFormat="1" ht="15" customHeight="1" x14ac:dyDescent="0.35">
      <c r="A43" s="83" t="s">
        <v>128</v>
      </c>
      <c r="B43" s="92"/>
      <c r="C43" s="104" t="s">
        <v>129</v>
      </c>
      <c r="D43" s="247"/>
      <c r="E43" s="119">
        <f>IF(OR(D43="",D43=0),0,D43/D45)</f>
        <v>0</v>
      </c>
      <c r="F43" s="248"/>
      <c r="G43" s="248"/>
      <c r="H43" s="249">
        <f t="shared" si="10"/>
        <v>0</v>
      </c>
      <c r="I43" s="119">
        <f>IF(H43=0,0,H43/H45)</f>
        <v>0</v>
      </c>
      <c r="J43" s="101"/>
      <c r="K43" s="101"/>
      <c r="L43" s="101"/>
      <c r="M43" s="101"/>
      <c r="N43" s="101"/>
      <c r="O43" s="101"/>
    </row>
    <row r="44" spans="1:15" s="99" customFormat="1" ht="15" customHeight="1" x14ac:dyDescent="0.35">
      <c r="A44" s="83" t="s">
        <v>130</v>
      </c>
      <c r="B44" s="92"/>
      <c r="C44" s="95" t="s">
        <v>131</v>
      </c>
      <c r="D44" s="247"/>
      <c r="E44" s="119">
        <f>IF(OR(D44="",D44=0),0,D44/D45)</f>
        <v>0</v>
      </c>
      <c r="F44" s="248"/>
      <c r="G44" s="248"/>
      <c r="H44" s="249">
        <f t="shared" si="10"/>
        <v>0</v>
      </c>
      <c r="I44" s="119">
        <f>IF(H44=0,0,H44/H45)</f>
        <v>0</v>
      </c>
      <c r="J44" s="101"/>
      <c r="K44" s="101"/>
      <c r="L44" s="101"/>
      <c r="M44" s="101"/>
      <c r="N44" s="101"/>
      <c r="O44" s="101"/>
    </row>
    <row r="45" spans="1:15" s="99" customFormat="1" ht="17.25" customHeight="1" x14ac:dyDescent="0.35">
      <c r="A45" s="96" t="s">
        <v>132</v>
      </c>
      <c r="B45" s="97"/>
      <c r="C45" s="97"/>
      <c r="D45" s="244">
        <f t="shared" ref="D45:I45" si="11">IFERROR(SUM(D31:D44), "")</f>
        <v>0</v>
      </c>
      <c r="E45" s="255">
        <f t="shared" si="11"/>
        <v>0</v>
      </c>
      <c r="F45" s="250">
        <f t="shared" si="11"/>
        <v>0</v>
      </c>
      <c r="G45" s="250">
        <f t="shared" si="11"/>
        <v>0</v>
      </c>
      <c r="H45" s="250">
        <f t="shared" si="11"/>
        <v>0</v>
      </c>
      <c r="I45" s="255">
        <f t="shared" si="11"/>
        <v>0</v>
      </c>
      <c r="J45" s="101"/>
      <c r="K45" s="101"/>
      <c r="L45" s="101"/>
      <c r="M45" s="101"/>
      <c r="N45" s="101"/>
      <c r="O45" s="101"/>
    </row>
    <row r="46" spans="1:15" s="82" customFormat="1" ht="12.5" x14ac:dyDescent="0.25">
      <c r="A46" s="87"/>
      <c r="B46" s="87"/>
      <c r="C46" s="87"/>
      <c r="D46" s="87"/>
      <c r="E46" s="87"/>
      <c r="F46" s="87"/>
      <c r="G46" s="87"/>
      <c r="H46" s="87"/>
      <c r="I46" s="87"/>
      <c r="J46" s="87"/>
      <c r="K46" s="87"/>
      <c r="L46" s="87"/>
      <c r="M46" s="87"/>
      <c r="N46" s="87"/>
      <c r="O46" s="87"/>
    </row>
    <row r="47" spans="1:15" s="82" customFormat="1" ht="12.5" x14ac:dyDescent="0.25"/>
    <row r="48" spans="1:15" s="82" customFormat="1" ht="26.15" customHeight="1" x14ac:dyDescent="0.25">
      <c r="A48" s="115" t="str">
        <f>IF(MONTH($D$1)=3,"Q4 "&amp;YEAR($D$1)-1,IF(MONTH($D$1)=6,"Q1 "&amp;YEAR($D$1),IF(MONTH($D$1)=9,"Q2 "&amp;YEAR($D$1),IF(MONTH($D$1)=12,"Q3 "&amp;YEAR($D$1),"NA"))))</f>
        <v>NA</v>
      </c>
      <c r="B48" s="116"/>
      <c r="C48" s="116"/>
      <c r="D48" s="116"/>
      <c r="E48" s="116"/>
      <c r="F48" s="116"/>
      <c r="G48" s="116"/>
      <c r="H48" s="116"/>
      <c r="I48" s="116"/>
      <c r="J48" s="116"/>
      <c r="K48" s="116"/>
      <c r="L48" s="116"/>
      <c r="M48" s="116"/>
      <c r="N48" s="116"/>
      <c r="O48" s="117"/>
    </row>
    <row r="49" spans="1:16" s="82" customFormat="1" ht="20.25" customHeight="1" x14ac:dyDescent="0.25">
      <c r="A49" s="102" t="s">
        <v>68</v>
      </c>
      <c r="B49" s="106"/>
      <c r="C49" s="106"/>
      <c r="D49" s="106"/>
      <c r="E49" s="106"/>
      <c r="F49" s="107"/>
      <c r="G49" s="107"/>
      <c r="H49" s="107"/>
      <c r="I49" s="107"/>
      <c r="J49" s="107"/>
      <c r="K49" s="107"/>
      <c r="L49" s="107"/>
      <c r="M49" s="107"/>
      <c r="N49" s="107"/>
      <c r="O49" s="107"/>
      <c r="P49" s="103"/>
    </row>
    <row r="50" spans="1:16" s="82" customFormat="1" ht="68.25" customHeight="1" x14ac:dyDescent="0.25">
      <c r="A50" s="495" t="s">
        <v>69</v>
      </c>
      <c r="B50" s="496"/>
      <c r="C50" s="105" t="s">
        <v>70</v>
      </c>
      <c r="D50" s="105" t="s">
        <v>71</v>
      </c>
      <c r="E50" s="90" t="s">
        <v>72</v>
      </c>
      <c r="F50" s="90" t="s">
        <v>73</v>
      </c>
      <c r="G50" s="90" t="s">
        <v>74</v>
      </c>
      <c r="H50" s="90" t="s">
        <v>75</v>
      </c>
      <c r="I50" s="90" t="s">
        <v>76</v>
      </c>
      <c r="J50" s="90" t="s">
        <v>77</v>
      </c>
      <c r="K50" s="90" t="s">
        <v>78</v>
      </c>
      <c r="L50" s="90" t="s">
        <v>49</v>
      </c>
      <c r="M50" s="90" t="s">
        <v>79</v>
      </c>
      <c r="N50" s="90" t="s">
        <v>48</v>
      </c>
      <c r="O50" s="90" t="s">
        <v>80</v>
      </c>
    </row>
    <row r="51" spans="1:16" s="82" customFormat="1" ht="15" customHeight="1" x14ac:dyDescent="0.25">
      <c r="A51" s="491" t="s">
        <v>81</v>
      </c>
      <c r="B51" s="492"/>
      <c r="C51" s="239">
        <f t="shared" ref="C51:C60" si="12">IFERROR(D51+E51+F51, "")</f>
        <v>0</v>
      </c>
      <c r="D51" s="240"/>
      <c r="E51" s="240"/>
      <c r="F51" s="240"/>
      <c r="G51" s="239">
        <f t="shared" ref="G51:G60" si="13">IFERROR(E51+F51, "")</f>
        <v>0</v>
      </c>
      <c r="H51" s="248"/>
      <c r="I51" s="248"/>
      <c r="J51" s="248"/>
      <c r="K51" s="249">
        <f t="shared" ref="K51:K60" si="14">IFERROR(I51+J51, "")</f>
        <v>0</v>
      </c>
      <c r="L51" s="119">
        <f t="shared" ref="L51:L61" si="15">IFERROR((H51-K51)/H51, 0)</f>
        <v>0</v>
      </c>
      <c r="M51" s="119">
        <f t="shared" ref="M51:M61" si="16">IFERROR((C51-E51)/C51, 0)</f>
        <v>0</v>
      </c>
      <c r="N51" s="119">
        <f t="shared" ref="N51:N61" si="17">IFERROR((C51-F51)/C51, 0)</f>
        <v>0</v>
      </c>
      <c r="O51" s="119">
        <f t="shared" ref="O51:O61" si="18">IFERROR((C51-(E51+F51))/C51, 0)</f>
        <v>0</v>
      </c>
      <c r="P51" s="99"/>
    </row>
    <row r="52" spans="1:16" s="82" customFormat="1" ht="15" customHeight="1" x14ac:dyDescent="0.25">
      <c r="A52" s="491" t="s">
        <v>82</v>
      </c>
      <c r="B52" s="492"/>
      <c r="C52" s="239">
        <f t="shared" si="12"/>
        <v>0</v>
      </c>
      <c r="D52" s="240"/>
      <c r="E52" s="240"/>
      <c r="F52" s="240"/>
      <c r="G52" s="239">
        <f t="shared" si="13"/>
        <v>0</v>
      </c>
      <c r="H52" s="248"/>
      <c r="I52" s="248"/>
      <c r="J52" s="248"/>
      <c r="K52" s="249">
        <f t="shared" si="14"/>
        <v>0</v>
      </c>
      <c r="L52" s="119">
        <f t="shared" si="15"/>
        <v>0</v>
      </c>
      <c r="M52" s="119">
        <f t="shared" si="16"/>
        <v>0</v>
      </c>
      <c r="N52" s="119">
        <f t="shared" si="17"/>
        <v>0</v>
      </c>
      <c r="O52" s="119">
        <f t="shared" si="18"/>
        <v>0</v>
      </c>
      <c r="P52" s="99"/>
    </row>
    <row r="53" spans="1:16" s="82" customFormat="1" ht="15" customHeight="1" x14ac:dyDescent="0.25">
      <c r="A53" s="491" t="s">
        <v>83</v>
      </c>
      <c r="B53" s="492"/>
      <c r="C53" s="239">
        <f t="shared" si="12"/>
        <v>0</v>
      </c>
      <c r="D53" s="240"/>
      <c r="E53" s="240"/>
      <c r="F53" s="240"/>
      <c r="G53" s="239">
        <f t="shared" si="13"/>
        <v>0</v>
      </c>
      <c r="H53" s="248"/>
      <c r="I53" s="248"/>
      <c r="J53" s="248"/>
      <c r="K53" s="249">
        <f t="shared" si="14"/>
        <v>0</v>
      </c>
      <c r="L53" s="119">
        <f t="shared" si="15"/>
        <v>0</v>
      </c>
      <c r="M53" s="119">
        <f t="shared" si="16"/>
        <v>0</v>
      </c>
      <c r="N53" s="119">
        <f t="shared" si="17"/>
        <v>0</v>
      </c>
      <c r="O53" s="119">
        <f t="shared" si="18"/>
        <v>0</v>
      </c>
      <c r="P53" s="99"/>
    </row>
    <row r="54" spans="1:16" s="82" customFormat="1" ht="15" customHeight="1" x14ac:dyDescent="0.25">
      <c r="A54" s="491" t="s">
        <v>84</v>
      </c>
      <c r="B54" s="492"/>
      <c r="C54" s="239">
        <f t="shared" si="12"/>
        <v>0</v>
      </c>
      <c r="D54" s="240"/>
      <c r="E54" s="240"/>
      <c r="F54" s="240"/>
      <c r="G54" s="239">
        <f t="shared" si="13"/>
        <v>0</v>
      </c>
      <c r="H54" s="248"/>
      <c r="I54" s="248"/>
      <c r="J54" s="248"/>
      <c r="K54" s="249">
        <f t="shared" si="14"/>
        <v>0</v>
      </c>
      <c r="L54" s="119">
        <f t="shared" si="15"/>
        <v>0</v>
      </c>
      <c r="M54" s="119">
        <f t="shared" si="16"/>
        <v>0</v>
      </c>
      <c r="N54" s="119">
        <f t="shared" si="17"/>
        <v>0</v>
      </c>
      <c r="O54" s="119">
        <f t="shared" si="18"/>
        <v>0</v>
      </c>
      <c r="P54" s="99"/>
    </row>
    <row r="55" spans="1:16" s="82" customFormat="1" ht="15" customHeight="1" x14ac:dyDescent="0.25">
      <c r="A55" s="491" t="s">
        <v>85</v>
      </c>
      <c r="B55" s="492"/>
      <c r="C55" s="239">
        <f t="shared" si="12"/>
        <v>0</v>
      </c>
      <c r="D55" s="240"/>
      <c r="E55" s="240"/>
      <c r="F55" s="240"/>
      <c r="G55" s="239">
        <f t="shared" si="13"/>
        <v>0</v>
      </c>
      <c r="H55" s="248"/>
      <c r="I55" s="248"/>
      <c r="J55" s="248"/>
      <c r="K55" s="249">
        <f t="shared" si="14"/>
        <v>0</v>
      </c>
      <c r="L55" s="119">
        <f t="shared" si="15"/>
        <v>0</v>
      </c>
      <c r="M55" s="119">
        <f t="shared" si="16"/>
        <v>0</v>
      </c>
      <c r="N55" s="119">
        <f t="shared" si="17"/>
        <v>0</v>
      </c>
      <c r="O55" s="119">
        <f t="shared" si="18"/>
        <v>0</v>
      </c>
      <c r="P55" s="99"/>
    </row>
    <row r="56" spans="1:16" s="82" customFormat="1" ht="15" customHeight="1" x14ac:dyDescent="0.25">
      <c r="A56" s="491" t="s">
        <v>86</v>
      </c>
      <c r="B56" s="492"/>
      <c r="C56" s="239">
        <f t="shared" si="12"/>
        <v>0</v>
      </c>
      <c r="D56" s="240"/>
      <c r="E56" s="240"/>
      <c r="F56" s="240"/>
      <c r="G56" s="239">
        <f t="shared" si="13"/>
        <v>0</v>
      </c>
      <c r="H56" s="248"/>
      <c r="I56" s="248"/>
      <c r="J56" s="248"/>
      <c r="K56" s="249">
        <f t="shared" si="14"/>
        <v>0</v>
      </c>
      <c r="L56" s="119">
        <f t="shared" si="15"/>
        <v>0</v>
      </c>
      <c r="M56" s="119">
        <f t="shared" si="16"/>
        <v>0</v>
      </c>
      <c r="N56" s="119">
        <f t="shared" si="17"/>
        <v>0</v>
      </c>
      <c r="O56" s="119">
        <f t="shared" si="18"/>
        <v>0</v>
      </c>
      <c r="P56" s="99"/>
    </row>
    <row r="57" spans="1:16" s="82" customFormat="1" ht="15" customHeight="1" x14ac:dyDescent="0.25">
      <c r="A57" s="491" t="s">
        <v>87</v>
      </c>
      <c r="B57" s="492"/>
      <c r="C57" s="239">
        <f t="shared" si="12"/>
        <v>0</v>
      </c>
      <c r="D57" s="240"/>
      <c r="E57" s="240"/>
      <c r="F57" s="240"/>
      <c r="G57" s="239">
        <f t="shared" si="13"/>
        <v>0</v>
      </c>
      <c r="H57" s="248"/>
      <c r="I57" s="248"/>
      <c r="J57" s="248"/>
      <c r="K57" s="249">
        <f t="shared" si="14"/>
        <v>0</v>
      </c>
      <c r="L57" s="119">
        <f t="shared" si="15"/>
        <v>0</v>
      </c>
      <c r="M57" s="119">
        <f t="shared" si="16"/>
        <v>0</v>
      </c>
      <c r="N57" s="119">
        <f t="shared" si="17"/>
        <v>0</v>
      </c>
      <c r="O57" s="119">
        <f t="shared" si="18"/>
        <v>0</v>
      </c>
      <c r="P57" s="99"/>
    </row>
    <row r="58" spans="1:16" s="82" customFormat="1" ht="15" customHeight="1" x14ac:dyDescent="0.25">
      <c r="A58" s="491" t="s">
        <v>88</v>
      </c>
      <c r="B58" s="492"/>
      <c r="C58" s="239">
        <f t="shared" si="12"/>
        <v>0</v>
      </c>
      <c r="D58" s="240"/>
      <c r="E58" s="240"/>
      <c r="F58" s="240"/>
      <c r="G58" s="239">
        <f t="shared" si="13"/>
        <v>0</v>
      </c>
      <c r="H58" s="248"/>
      <c r="I58" s="248"/>
      <c r="J58" s="248"/>
      <c r="K58" s="249">
        <f t="shared" si="14"/>
        <v>0</v>
      </c>
      <c r="L58" s="119">
        <f t="shared" si="15"/>
        <v>0</v>
      </c>
      <c r="M58" s="119">
        <f t="shared" si="16"/>
        <v>0</v>
      </c>
      <c r="N58" s="119">
        <f t="shared" si="17"/>
        <v>0</v>
      </c>
      <c r="O58" s="119">
        <f t="shared" si="18"/>
        <v>0</v>
      </c>
      <c r="P58" s="99"/>
    </row>
    <row r="59" spans="1:16" s="82" customFormat="1" ht="15" customHeight="1" x14ac:dyDescent="0.25">
      <c r="A59" s="491" t="s">
        <v>89</v>
      </c>
      <c r="B59" s="492"/>
      <c r="C59" s="239">
        <f t="shared" si="12"/>
        <v>0</v>
      </c>
      <c r="D59" s="240"/>
      <c r="E59" s="240"/>
      <c r="F59" s="240"/>
      <c r="G59" s="239">
        <f t="shared" si="13"/>
        <v>0</v>
      </c>
      <c r="H59" s="248"/>
      <c r="I59" s="248"/>
      <c r="J59" s="248"/>
      <c r="K59" s="249">
        <f t="shared" si="14"/>
        <v>0</v>
      </c>
      <c r="L59" s="119">
        <f t="shared" si="15"/>
        <v>0</v>
      </c>
      <c r="M59" s="119">
        <f t="shared" si="16"/>
        <v>0</v>
      </c>
      <c r="N59" s="119">
        <f t="shared" si="17"/>
        <v>0</v>
      </c>
      <c r="O59" s="119">
        <f t="shared" si="18"/>
        <v>0</v>
      </c>
      <c r="P59" s="99"/>
    </row>
    <row r="60" spans="1:16" s="82" customFormat="1" ht="15" customHeight="1" x14ac:dyDescent="0.25">
      <c r="A60" s="491" t="s">
        <v>90</v>
      </c>
      <c r="B60" s="492"/>
      <c r="C60" s="239">
        <f t="shared" si="12"/>
        <v>0</v>
      </c>
      <c r="D60" s="240"/>
      <c r="E60" s="240"/>
      <c r="F60" s="240"/>
      <c r="G60" s="239">
        <f t="shared" si="13"/>
        <v>0</v>
      </c>
      <c r="H60" s="248"/>
      <c r="I60" s="248"/>
      <c r="J60" s="248"/>
      <c r="K60" s="249">
        <f t="shared" si="14"/>
        <v>0</v>
      </c>
      <c r="L60" s="119">
        <f t="shared" si="15"/>
        <v>0</v>
      </c>
      <c r="M60" s="119">
        <f t="shared" si="16"/>
        <v>0</v>
      </c>
      <c r="N60" s="119">
        <f t="shared" si="17"/>
        <v>0</v>
      </c>
      <c r="O60" s="119">
        <f t="shared" si="18"/>
        <v>0</v>
      </c>
      <c r="P60" s="99"/>
    </row>
    <row r="61" spans="1:16" s="82" customFormat="1" ht="17.25" customHeight="1" x14ac:dyDescent="0.25">
      <c r="A61" s="93" t="s">
        <v>91</v>
      </c>
      <c r="B61" s="153"/>
      <c r="C61" s="244">
        <f t="shared" ref="C61:K61" si="19">IFERROR(SUM(C51:C60), "")</f>
        <v>0</v>
      </c>
      <c r="D61" s="244">
        <f t="shared" si="19"/>
        <v>0</v>
      </c>
      <c r="E61" s="244">
        <f t="shared" si="19"/>
        <v>0</v>
      </c>
      <c r="F61" s="244">
        <f t="shared" si="19"/>
        <v>0</v>
      </c>
      <c r="G61" s="244">
        <f t="shared" si="19"/>
        <v>0</v>
      </c>
      <c r="H61" s="250">
        <f t="shared" si="19"/>
        <v>0</v>
      </c>
      <c r="I61" s="250">
        <f t="shared" si="19"/>
        <v>0</v>
      </c>
      <c r="J61" s="250">
        <f t="shared" si="19"/>
        <v>0</v>
      </c>
      <c r="K61" s="250">
        <f t="shared" si="19"/>
        <v>0</v>
      </c>
      <c r="L61" s="255">
        <f t="shared" si="15"/>
        <v>0</v>
      </c>
      <c r="M61" s="255">
        <f t="shared" si="16"/>
        <v>0</v>
      </c>
      <c r="N61" s="255">
        <f t="shared" si="17"/>
        <v>0</v>
      </c>
      <c r="O61" s="255">
        <f t="shared" si="18"/>
        <v>0</v>
      </c>
      <c r="P61" s="99"/>
    </row>
    <row r="62" spans="1:16" s="82" customFormat="1" ht="9.75" customHeight="1" x14ac:dyDescent="0.35">
      <c r="A62" s="108"/>
      <c r="B62" s="108"/>
      <c r="C62" s="108"/>
      <c r="D62" s="108"/>
      <c r="E62" s="108"/>
      <c r="F62" s="108"/>
      <c r="G62" s="108"/>
      <c r="H62" s="108"/>
      <c r="I62" s="108"/>
      <c r="J62" s="108"/>
      <c r="K62" s="108"/>
      <c r="L62" s="108"/>
      <c r="M62" s="108"/>
      <c r="N62" s="108"/>
      <c r="O62" s="108"/>
      <c r="P62" s="98"/>
    </row>
    <row r="63" spans="1:16" s="82" customFormat="1" ht="17.25" customHeight="1" x14ac:dyDescent="0.25">
      <c r="A63" s="150" t="s">
        <v>92</v>
      </c>
      <c r="B63" s="109"/>
      <c r="C63" s="110"/>
      <c r="D63" s="110"/>
      <c r="E63" s="110"/>
      <c r="F63" s="110"/>
      <c r="G63" s="110"/>
      <c r="H63" s="111"/>
      <c r="I63" s="111"/>
      <c r="J63" s="111"/>
      <c r="K63" s="111"/>
      <c r="L63" s="112"/>
      <c r="M63" s="112"/>
      <c r="N63" s="112"/>
      <c r="O63" s="113"/>
      <c r="P63" s="99"/>
    </row>
    <row r="64" spans="1:16" s="82" customFormat="1" ht="15" customHeight="1" x14ac:dyDescent="0.25">
      <c r="A64" s="491" t="s">
        <v>93</v>
      </c>
      <c r="B64" s="497"/>
      <c r="C64" s="239">
        <f>IFERROR(D64+E64+F64, "")</f>
        <v>0</v>
      </c>
      <c r="D64" s="245"/>
      <c r="E64" s="245"/>
      <c r="F64" s="246"/>
      <c r="G64" s="239">
        <f>IFERROR(E64+F64, "")</f>
        <v>0</v>
      </c>
      <c r="H64" s="253"/>
      <c r="I64" s="253"/>
      <c r="J64" s="251"/>
      <c r="K64" s="252">
        <f>I64+J64</f>
        <v>0</v>
      </c>
      <c r="L64" s="256">
        <f>IFERROR((H64-K64)/H64, 0)</f>
        <v>0</v>
      </c>
      <c r="M64" s="256">
        <f>IFERROR((C64-E64)/C64, 0)</f>
        <v>0</v>
      </c>
      <c r="N64" s="256">
        <f>IFERROR((C64-F64)/C64, 0)</f>
        <v>0</v>
      </c>
      <c r="O64" s="256">
        <f>IFERROR((C64-(E64+F64))/C64, 0)</f>
        <v>0</v>
      </c>
      <c r="P64" s="99"/>
    </row>
    <row r="65" spans="1:16" s="82" customFormat="1" ht="15" customHeight="1" x14ac:dyDescent="0.25">
      <c r="A65" s="491" t="s">
        <v>93</v>
      </c>
      <c r="B65" s="492"/>
      <c r="C65" s="239">
        <f>IFERROR(D65+E65+F65, "")</f>
        <v>0</v>
      </c>
      <c r="D65" s="240"/>
      <c r="E65" s="240"/>
      <c r="F65" s="247"/>
      <c r="G65" s="239">
        <f>IFERROR(E65+F65, "")</f>
        <v>0</v>
      </c>
      <c r="H65" s="254"/>
      <c r="I65" s="254"/>
      <c r="J65" s="248"/>
      <c r="K65" s="249">
        <f>I65+J65</f>
        <v>0</v>
      </c>
      <c r="L65" s="119">
        <f>IFERROR((H65-K65)/H65, 0)</f>
        <v>0</v>
      </c>
      <c r="M65" s="119">
        <f>IFERROR((C65-E65)/C65, 0)</f>
        <v>0</v>
      </c>
      <c r="N65" s="119">
        <f>IFERROR((C65-F65)/C65, 0)</f>
        <v>0</v>
      </c>
      <c r="O65" s="119">
        <f>IFERROR((C65-(E65+F65))/C65, 0)</f>
        <v>0</v>
      </c>
      <c r="P65" s="99"/>
    </row>
    <row r="66" spans="1:16" s="82" customFormat="1" ht="17.25" customHeight="1" x14ac:dyDescent="0.25">
      <c r="A66" s="93" t="s">
        <v>94</v>
      </c>
      <c r="B66" s="94"/>
      <c r="C66" s="244">
        <f t="shared" ref="C66:K66" si="20">IFERROR(SUM(C64:C65), "")</f>
        <v>0</v>
      </c>
      <c r="D66" s="244">
        <f t="shared" si="20"/>
        <v>0</v>
      </c>
      <c r="E66" s="244">
        <f t="shared" si="20"/>
        <v>0</v>
      </c>
      <c r="F66" s="244">
        <f t="shared" si="20"/>
        <v>0</v>
      </c>
      <c r="G66" s="244">
        <f t="shared" si="20"/>
        <v>0</v>
      </c>
      <c r="H66" s="250">
        <f t="shared" si="20"/>
        <v>0</v>
      </c>
      <c r="I66" s="250">
        <f t="shared" si="20"/>
        <v>0</v>
      </c>
      <c r="J66" s="250">
        <f t="shared" si="20"/>
        <v>0</v>
      </c>
      <c r="K66" s="250">
        <f t="shared" si="20"/>
        <v>0</v>
      </c>
      <c r="L66" s="255">
        <f>IFERROR((H66-K66)/H66, 0)</f>
        <v>0</v>
      </c>
      <c r="M66" s="255">
        <f>IFERROR((C66-E66)/C66, 0)</f>
        <v>0</v>
      </c>
      <c r="N66" s="255">
        <f>IFERROR((C66-F66)/C66, 0)</f>
        <v>0</v>
      </c>
      <c r="O66" s="255">
        <f>IFERROR((C66-(E66+F66))/C66, 0)</f>
        <v>0</v>
      </c>
      <c r="P66" s="100"/>
    </row>
    <row r="67" spans="1:16" s="82" customFormat="1" ht="9.75" customHeight="1" x14ac:dyDescent="0.35">
      <c r="A67" s="108"/>
      <c r="B67" s="108"/>
      <c r="C67" s="108"/>
      <c r="D67" s="108"/>
      <c r="E67" s="108"/>
      <c r="F67" s="108"/>
      <c r="G67" s="108"/>
      <c r="H67" s="108"/>
      <c r="I67" s="108"/>
      <c r="J67" s="108"/>
      <c r="K67" s="108"/>
      <c r="L67" s="108"/>
      <c r="M67" s="108"/>
      <c r="N67" s="108"/>
      <c r="O67" s="108"/>
      <c r="P67" s="98"/>
    </row>
    <row r="68" spans="1:16" s="82" customFormat="1" ht="17.25" customHeight="1" x14ac:dyDescent="0.25">
      <c r="A68" s="150" t="s">
        <v>95</v>
      </c>
      <c r="B68" s="109"/>
      <c r="C68" s="110"/>
      <c r="D68" s="110"/>
      <c r="E68" s="110"/>
      <c r="F68" s="110"/>
      <c r="G68" s="110"/>
      <c r="H68" s="111"/>
      <c r="I68" s="111"/>
      <c r="J68" s="111"/>
      <c r="K68" s="111"/>
      <c r="L68" s="112"/>
      <c r="M68" s="112"/>
      <c r="N68" s="112"/>
      <c r="O68" s="113"/>
      <c r="P68" s="99"/>
    </row>
    <row r="69" spans="1:16" s="82" customFormat="1" ht="27" customHeight="1" x14ac:dyDescent="0.25">
      <c r="A69" s="493" t="s">
        <v>96</v>
      </c>
      <c r="B69" s="494"/>
      <c r="C69" s="244">
        <f t="shared" ref="C69:K69" si="21">IFERROR(C66+C61, "")</f>
        <v>0</v>
      </c>
      <c r="D69" s="244">
        <f t="shared" si="21"/>
        <v>0</v>
      </c>
      <c r="E69" s="244">
        <f t="shared" si="21"/>
        <v>0</v>
      </c>
      <c r="F69" s="244">
        <f t="shared" si="21"/>
        <v>0</v>
      </c>
      <c r="G69" s="244">
        <f t="shared" si="21"/>
        <v>0</v>
      </c>
      <c r="H69" s="250">
        <f t="shared" si="21"/>
        <v>0</v>
      </c>
      <c r="I69" s="250">
        <f t="shared" si="21"/>
        <v>0</v>
      </c>
      <c r="J69" s="250">
        <f t="shared" si="21"/>
        <v>0</v>
      </c>
      <c r="K69" s="250">
        <f t="shared" si="21"/>
        <v>0</v>
      </c>
      <c r="L69" s="255">
        <f>IFERROR((H69-K69)/H69, 0)</f>
        <v>0</v>
      </c>
      <c r="M69" s="255">
        <f>IFERROR((C69-E69)/C69, 0)</f>
        <v>0</v>
      </c>
      <c r="N69" s="255">
        <f>IFERROR((C69-F69)/C69, 0)</f>
        <v>0</v>
      </c>
      <c r="O69" s="255">
        <f>IFERROR((C69-(E69+F69))/C69, 0)</f>
        <v>0</v>
      </c>
      <c r="P69" s="99"/>
    </row>
    <row r="70" spans="1:16" s="82" customFormat="1" ht="12.5" x14ac:dyDescent="0.25">
      <c r="A70" s="87"/>
      <c r="B70" s="87"/>
      <c r="C70" s="87"/>
      <c r="D70" s="87"/>
      <c r="E70" s="87"/>
      <c r="F70" s="87"/>
      <c r="G70" s="87"/>
      <c r="H70" s="87"/>
      <c r="I70" s="87"/>
      <c r="J70" s="87"/>
      <c r="K70" s="87"/>
      <c r="L70" s="87"/>
      <c r="M70" s="87"/>
      <c r="N70" s="87"/>
      <c r="O70" s="87"/>
    </row>
    <row r="71" spans="1:16" s="82" customFormat="1" ht="20.25" customHeight="1" x14ac:dyDescent="0.25">
      <c r="A71" s="102" t="s">
        <v>97</v>
      </c>
      <c r="B71" s="102"/>
      <c r="C71" s="102"/>
      <c r="D71" s="102"/>
      <c r="E71" s="102"/>
      <c r="F71" s="102"/>
      <c r="G71" s="102"/>
      <c r="H71" s="102"/>
      <c r="I71" s="102"/>
      <c r="J71" s="102"/>
      <c r="K71" s="102"/>
      <c r="L71" s="102"/>
      <c r="M71" s="107"/>
      <c r="N71" s="107"/>
      <c r="O71" s="107"/>
      <c r="P71" s="103"/>
    </row>
    <row r="72" spans="1:16" s="82" customFormat="1" ht="68.25" customHeight="1" x14ac:dyDescent="0.25">
      <c r="A72" s="85" t="s">
        <v>98</v>
      </c>
      <c r="B72" s="86"/>
      <c r="C72" s="90" t="s">
        <v>99</v>
      </c>
      <c r="D72" s="90" t="s">
        <v>74</v>
      </c>
      <c r="E72" s="105" t="s">
        <v>100</v>
      </c>
      <c r="F72" s="105" t="s">
        <v>101</v>
      </c>
      <c r="G72" s="105" t="s">
        <v>102</v>
      </c>
      <c r="H72" s="105" t="s">
        <v>78</v>
      </c>
      <c r="I72" s="105" t="s">
        <v>103</v>
      </c>
      <c r="J72" s="87"/>
      <c r="K72" s="87"/>
      <c r="L72" s="87"/>
      <c r="M72" s="87"/>
      <c r="N72" s="87"/>
      <c r="O72" s="87"/>
    </row>
    <row r="73" spans="1:16" s="82" customFormat="1" ht="15" customHeight="1" x14ac:dyDescent="0.25">
      <c r="A73" s="83" t="s">
        <v>104</v>
      </c>
      <c r="B73" s="92"/>
      <c r="C73" s="104" t="s">
        <v>105</v>
      </c>
      <c r="D73" s="247"/>
      <c r="E73" s="119">
        <f>IF(OR(D73="",D73=0),0,D73/D87)</f>
        <v>0</v>
      </c>
      <c r="F73" s="248"/>
      <c r="G73" s="248"/>
      <c r="H73" s="249">
        <f t="shared" ref="H73:H86" si="22">IFERROR(SUM(F73:G73), "")</f>
        <v>0</v>
      </c>
      <c r="I73" s="119">
        <f>IF(H73=0,0,H73/H87)</f>
        <v>0</v>
      </c>
      <c r="J73" s="101"/>
      <c r="K73" s="101"/>
      <c r="L73" s="101"/>
      <c r="M73" s="101"/>
      <c r="N73" s="101"/>
      <c r="O73" s="101"/>
      <c r="P73" s="99"/>
    </row>
    <row r="74" spans="1:16" s="82" customFormat="1" ht="15" customHeight="1" x14ac:dyDescent="0.25">
      <c r="A74" s="83" t="s">
        <v>106</v>
      </c>
      <c r="B74" s="92"/>
      <c r="C74" s="104" t="s">
        <v>107</v>
      </c>
      <c r="D74" s="247"/>
      <c r="E74" s="119">
        <f>IF(OR(D74="",D74=0),0,D74/D87)</f>
        <v>0</v>
      </c>
      <c r="F74" s="248"/>
      <c r="G74" s="248"/>
      <c r="H74" s="249">
        <f t="shared" si="22"/>
        <v>0</v>
      </c>
      <c r="I74" s="119">
        <f>IF(H74=0,0,H74/H87)</f>
        <v>0</v>
      </c>
      <c r="J74" s="101"/>
      <c r="K74" s="101"/>
      <c r="L74" s="101"/>
      <c r="M74" s="101"/>
      <c r="N74" s="101"/>
      <c r="O74" s="101"/>
      <c r="P74" s="99"/>
    </row>
    <row r="75" spans="1:16" s="82" customFormat="1" ht="15" customHeight="1" x14ac:dyDescent="0.25">
      <c r="A75" s="83" t="s">
        <v>108</v>
      </c>
      <c r="B75" s="92"/>
      <c r="C75" s="104" t="s">
        <v>109</v>
      </c>
      <c r="D75" s="247"/>
      <c r="E75" s="119">
        <f>IF(OR(D75="",D75=0),0,D75/D87)</f>
        <v>0</v>
      </c>
      <c r="F75" s="248"/>
      <c r="G75" s="248"/>
      <c r="H75" s="249">
        <f t="shared" si="22"/>
        <v>0</v>
      </c>
      <c r="I75" s="119">
        <f>IF(H75=0,0,H75/H87)</f>
        <v>0</v>
      </c>
      <c r="J75" s="101"/>
      <c r="K75" s="101"/>
      <c r="L75" s="101"/>
      <c r="M75" s="101"/>
      <c r="N75" s="101"/>
      <c r="O75" s="101"/>
      <c r="P75" s="99"/>
    </row>
    <row r="76" spans="1:16" s="82" customFormat="1" ht="15" customHeight="1" x14ac:dyDescent="0.25">
      <c r="A76" s="83" t="s">
        <v>110</v>
      </c>
      <c r="B76" s="92"/>
      <c r="C76" s="104" t="s">
        <v>111</v>
      </c>
      <c r="D76" s="247"/>
      <c r="E76" s="119">
        <f>IF(OR(D76="",D76=0),0,D76/D87)</f>
        <v>0</v>
      </c>
      <c r="F76" s="248"/>
      <c r="G76" s="248"/>
      <c r="H76" s="249">
        <f t="shared" si="22"/>
        <v>0</v>
      </c>
      <c r="I76" s="119">
        <f>IF(H76=0,0,H76/H87)</f>
        <v>0</v>
      </c>
      <c r="J76" s="101"/>
      <c r="K76" s="101"/>
      <c r="L76" s="101"/>
      <c r="M76" s="101"/>
      <c r="N76" s="101"/>
      <c r="O76" s="101"/>
      <c r="P76" s="99"/>
    </row>
    <row r="77" spans="1:16" s="82" customFormat="1" ht="15" customHeight="1" x14ac:dyDescent="0.25">
      <c r="A77" s="83" t="s">
        <v>112</v>
      </c>
      <c r="B77" s="92"/>
      <c r="C77" s="104" t="s">
        <v>113</v>
      </c>
      <c r="D77" s="247"/>
      <c r="E77" s="119">
        <f>IF(OR(D77="",D77=0),0,D77/D87)</f>
        <v>0</v>
      </c>
      <c r="F77" s="248"/>
      <c r="G77" s="248"/>
      <c r="H77" s="249">
        <f t="shared" si="22"/>
        <v>0</v>
      </c>
      <c r="I77" s="119">
        <f>IF(H77=0,0,H77/H87)</f>
        <v>0</v>
      </c>
      <c r="J77" s="101"/>
      <c r="K77" s="101"/>
      <c r="L77" s="101"/>
      <c r="M77" s="101"/>
      <c r="N77" s="101"/>
      <c r="O77" s="101"/>
      <c r="P77" s="99"/>
    </row>
    <row r="78" spans="1:16" s="82" customFormat="1" ht="15" customHeight="1" x14ac:dyDescent="0.25">
      <c r="A78" s="83" t="s">
        <v>114</v>
      </c>
      <c r="B78" s="92"/>
      <c r="C78" s="104" t="s">
        <v>115</v>
      </c>
      <c r="D78" s="247"/>
      <c r="E78" s="119">
        <f>IF(OR(D78="",D78=0),0,D78/D87)</f>
        <v>0</v>
      </c>
      <c r="F78" s="248"/>
      <c r="G78" s="248"/>
      <c r="H78" s="249">
        <f t="shared" si="22"/>
        <v>0</v>
      </c>
      <c r="I78" s="119">
        <f>IF(H78=0,0,H78/H87)</f>
        <v>0</v>
      </c>
      <c r="J78" s="101"/>
      <c r="K78" s="101"/>
      <c r="L78" s="101"/>
      <c r="M78" s="101"/>
      <c r="N78" s="101"/>
      <c r="O78" s="101"/>
      <c r="P78" s="99"/>
    </row>
    <row r="79" spans="1:16" s="82" customFormat="1" ht="15" customHeight="1" x14ac:dyDescent="0.25">
      <c r="A79" s="83" t="s">
        <v>116</v>
      </c>
      <c r="B79" s="92"/>
      <c r="C79" s="104" t="s">
        <v>117</v>
      </c>
      <c r="D79" s="247"/>
      <c r="E79" s="119">
        <f>IF(OR(D79="",D79=0),0,D79/D87)</f>
        <v>0</v>
      </c>
      <c r="F79" s="248"/>
      <c r="G79" s="248"/>
      <c r="H79" s="249">
        <f t="shared" si="22"/>
        <v>0</v>
      </c>
      <c r="I79" s="119">
        <f>IF(H79=0,0,H79/H87)</f>
        <v>0</v>
      </c>
      <c r="J79" s="101"/>
      <c r="K79" s="101"/>
      <c r="L79" s="101"/>
      <c r="M79" s="101"/>
      <c r="N79" s="101"/>
      <c r="O79" s="101"/>
      <c r="P79" s="99"/>
    </row>
    <row r="80" spans="1:16" s="82" customFormat="1" ht="15" customHeight="1" x14ac:dyDescent="0.25">
      <c r="A80" s="83" t="s">
        <v>118</v>
      </c>
      <c r="B80" s="92"/>
      <c r="C80" s="104" t="s">
        <v>119</v>
      </c>
      <c r="D80" s="247"/>
      <c r="E80" s="119">
        <f>IF(OR(D80="",D80=0),0,D80/D87)</f>
        <v>0</v>
      </c>
      <c r="F80" s="248"/>
      <c r="G80" s="248"/>
      <c r="H80" s="249">
        <f t="shared" si="22"/>
        <v>0</v>
      </c>
      <c r="I80" s="119">
        <f>IF(H80=0,0,H80/H87)</f>
        <v>0</v>
      </c>
      <c r="J80" s="101"/>
      <c r="K80" s="101"/>
      <c r="L80" s="101"/>
      <c r="M80" s="101"/>
      <c r="N80" s="101"/>
      <c r="O80" s="101"/>
      <c r="P80" s="99"/>
    </row>
    <row r="81" spans="1:16" s="82" customFormat="1" ht="15" customHeight="1" x14ac:dyDescent="0.25">
      <c r="A81" s="83" t="s">
        <v>120</v>
      </c>
      <c r="B81" s="92"/>
      <c r="C81" s="104" t="s">
        <v>121</v>
      </c>
      <c r="D81" s="247"/>
      <c r="E81" s="119">
        <f>IF(OR(D81="",D81=0),0,D81/D87)</f>
        <v>0</v>
      </c>
      <c r="F81" s="248"/>
      <c r="G81" s="248"/>
      <c r="H81" s="249">
        <f t="shared" si="22"/>
        <v>0</v>
      </c>
      <c r="I81" s="119">
        <f>IF(H81=0,0,H81/H87)</f>
        <v>0</v>
      </c>
      <c r="J81" s="101"/>
      <c r="K81" s="101"/>
      <c r="L81" s="101"/>
      <c r="M81" s="101"/>
      <c r="N81" s="101"/>
      <c r="O81" s="101"/>
      <c r="P81" s="99"/>
    </row>
    <row r="82" spans="1:16" s="82" customFormat="1" ht="15" customHeight="1" x14ac:dyDescent="0.25">
      <c r="A82" s="83" t="s">
        <v>122</v>
      </c>
      <c r="B82" s="92"/>
      <c r="C82" s="104" t="s">
        <v>123</v>
      </c>
      <c r="D82" s="247"/>
      <c r="E82" s="119">
        <f>IF(OR(D82="",D82=0),0,D82/D87)</f>
        <v>0</v>
      </c>
      <c r="F82" s="248"/>
      <c r="G82" s="248"/>
      <c r="H82" s="249">
        <f t="shared" si="22"/>
        <v>0</v>
      </c>
      <c r="I82" s="119">
        <f>IF(H82=0,0,H82/H87)</f>
        <v>0</v>
      </c>
      <c r="J82" s="101"/>
      <c r="K82" s="101"/>
      <c r="L82" s="101"/>
      <c r="M82" s="101"/>
      <c r="N82" s="101"/>
      <c r="O82" s="101"/>
      <c r="P82" s="99"/>
    </row>
    <row r="83" spans="1:16" s="82" customFormat="1" ht="15" customHeight="1" x14ac:dyDescent="0.25">
      <c r="A83" s="83" t="s">
        <v>124</v>
      </c>
      <c r="B83" s="92"/>
      <c r="C83" s="104" t="s">
        <v>125</v>
      </c>
      <c r="D83" s="247"/>
      <c r="E83" s="119">
        <f>IF(OR(D83="",D83=0),0,D83/D87)</f>
        <v>0</v>
      </c>
      <c r="F83" s="248"/>
      <c r="G83" s="248"/>
      <c r="H83" s="249">
        <f t="shared" si="22"/>
        <v>0</v>
      </c>
      <c r="I83" s="119">
        <f>IF(H83=0,0,H83/H87)</f>
        <v>0</v>
      </c>
      <c r="J83" s="101"/>
      <c r="K83" s="101"/>
      <c r="L83" s="101"/>
      <c r="M83" s="101"/>
      <c r="N83" s="101"/>
      <c r="O83" s="101"/>
      <c r="P83" s="99"/>
    </row>
    <row r="84" spans="1:16" s="82" customFormat="1" ht="15" customHeight="1" x14ac:dyDescent="0.25">
      <c r="A84" s="83" t="s">
        <v>126</v>
      </c>
      <c r="B84" s="92"/>
      <c r="C84" s="104" t="s">
        <v>127</v>
      </c>
      <c r="D84" s="247"/>
      <c r="E84" s="119">
        <f>IF(OR(D84="",D84=0),0,D84/D87)</f>
        <v>0</v>
      </c>
      <c r="F84" s="248"/>
      <c r="G84" s="248"/>
      <c r="H84" s="249">
        <f t="shared" si="22"/>
        <v>0</v>
      </c>
      <c r="I84" s="119">
        <f>IF(H84=0,0,H84/H87)</f>
        <v>0</v>
      </c>
      <c r="J84" s="101"/>
      <c r="K84" s="101"/>
      <c r="L84" s="101"/>
      <c r="M84" s="101"/>
      <c r="N84" s="101"/>
      <c r="O84" s="101"/>
      <c r="P84" s="99"/>
    </row>
    <row r="85" spans="1:16" s="82" customFormat="1" ht="15" customHeight="1" x14ac:dyDescent="0.25">
      <c r="A85" s="83" t="s">
        <v>128</v>
      </c>
      <c r="B85" s="92"/>
      <c r="C85" s="104" t="s">
        <v>129</v>
      </c>
      <c r="D85" s="247"/>
      <c r="E85" s="119">
        <f>IF(OR(D85="",D85=0),0,D85/D87)</f>
        <v>0</v>
      </c>
      <c r="F85" s="248"/>
      <c r="G85" s="248"/>
      <c r="H85" s="249">
        <f t="shared" si="22"/>
        <v>0</v>
      </c>
      <c r="I85" s="119">
        <f>IF(H85=0,0,H85/H87)</f>
        <v>0</v>
      </c>
      <c r="J85" s="101"/>
      <c r="K85" s="101"/>
      <c r="L85" s="101"/>
      <c r="M85" s="101"/>
      <c r="N85" s="101"/>
      <c r="O85" s="101"/>
      <c r="P85" s="99"/>
    </row>
    <row r="86" spans="1:16" s="82" customFormat="1" ht="15" customHeight="1" x14ac:dyDescent="0.25">
      <c r="A86" s="83" t="s">
        <v>130</v>
      </c>
      <c r="B86" s="92"/>
      <c r="C86" s="95" t="s">
        <v>131</v>
      </c>
      <c r="D86" s="247"/>
      <c r="E86" s="119">
        <f>IF(OR(D86="",D86=0),0,D86/D87)</f>
        <v>0</v>
      </c>
      <c r="F86" s="248"/>
      <c r="G86" s="248"/>
      <c r="H86" s="249">
        <f t="shared" si="22"/>
        <v>0</v>
      </c>
      <c r="I86" s="119">
        <f>IF(H86=0,0,H86/H87)</f>
        <v>0</v>
      </c>
      <c r="J86" s="101"/>
      <c r="K86" s="101"/>
      <c r="L86" s="101"/>
      <c r="M86" s="101"/>
      <c r="N86" s="101"/>
      <c r="O86" s="101"/>
      <c r="P86" s="99"/>
    </row>
    <row r="87" spans="1:16" s="82" customFormat="1" ht="17.25" customHeight="1" x14ac:dyDescent="0.25">
      <c r="A87" s="96" t="s">
        <v>132</v>
      </c>
      <c r="B87" s="97"/>
      <c r="C87" s="97"/>
      <c r="D87" s="244">
        <f t="shared" ref="D87:I87" si="23">IFERROR(SUM(D73:D86), "")</f>
        <v>0</v>
      </c>
      <c r="E87" s="255">
        <f t="shared" si="23"/>
        <v>0</v>
      </c>
      <c r="F87" s="250">
        <f t="shared" si="23"/>
        <v>0</v>
      </c>
      <c r="G87" s="250">
        <f t="shared" si="23"/>
        <v>0</v>
      </c>
      <c r="H87" s="250">
        <f t="shared" si="23"/>
        <v>0</v>
      </c>
      <c r="I87" s="255">
        <f t="shared" si="23"/>
        <v>0</v>
      </c>
      <c r="J87" s="101"/>
      <c r="K87" s="101"/>
      <c r="L87" s="101"/>
      <c r="M87" s="101"/>
      <c r="N87" s="101"/>
      <c r="O87" s="101"/>
      <c r="P87" s="99"/>
    </row>
    <row r="88" spans="1:16" s="82" customFormat="1" ht="12.5" x14ac:dyDescent="0.25">
      <c r="A88" s="87"/>
      <c r="B88" s="87"/>
      <c r="C88" s="87"/>
      <c r="D88" s="87"/>
      <c r="E88" s="87"/>
      <c r="F88" s="87"/>
      <c r="G88" s="87"/>
      <c r="H88" s="87"/>
      <c r="I88" s="87"/>
      <c r="J88" s="87"/>
      <c r="K88" s="87"/>
      <c r="L88" s="87"/>
      <c r="M88" s="87"/>
      <c r="N88" s="87"/>
      <c r="O88" s="87"/>
    </row>
    <row r="89" spans="1:16" s="82" customFormat="1" ht="12.5" x14ac:dyDescent="0.25"/>
    <row r="90" spans="1:16" s="82" customFormat="1" ht="26.15" customHeight="1" x14ac:dyDescent="0.25">
      <c r="A90" s="115" t="str">
        <f>IF(MONTH($D$1)=3,"Q3 "&amp;YEAR($D$1)-1,IF(MONTH($D$1)=6,"Q4 "&amp;YEAR($D$1)-1,IF(MONTH($D$1)=9,"Q1 "&amp;YEAR($D$1),IF(MONTH($D$1)=12,"Q2 "&amp;YEAR($D$1),"NA"))))</f>
        <v>NA</v>
      </c>
      <c r="B90" s="116"/>
      <c r="C90" s="116"/>
      <c r="D90" s="116"/>
      <c r="E90" s="116"/>
      <c r="F90" s="116"/>
      <c r="G90" s="116"/>
      <c r="H90" s="116"/>
      <c r="I90" s="116"/>
      <c r="J90" s="116"/>
      <c r="K90" s="116"/>
      <c r="L90" s="116"/>
      <c r="M90" s="116"/>
      <c r="N90" s="116"/>
      <c r="O90" s="117"/>
    </row>
    <row r="91" spans="1:16" s="82" customFormat="1" ht="20.25" customHeight="1" x14ac:dyDescent="0.25">
      <c r="A91" s="102" t="s">
        <v>68</v>
      </c>
      <c r="B91" s="106"/>
      <c r="C91" s="106"/>
      <c r="D91" s="106"/>
      <c r="E91" s="106"/>
      <c r="F91" s="107"/>
      <c r="G91" s="107"/>
      <c r="H91" s="107"/>
      <c r="I91" s="107"/>
      <c r="J91" s="107"/>
      <c r="K91" s="107"/>
      <c r="L91" s="107"/>
      <c r="M91" s="107"/>
      <c r="N91" s="107"/>
      <c r="O91" s="107"/>
      <c r="P91" s="103"/>
    </row>
    <row r="92" spans="1:16" s="82" customFormat="1" ht="68.25" customHeight="1" x14ac:dyDescent="0.25">
      <c r="A92" s="495" t="s">
        <v>69</v>
      </c>
      <c r="B92" s="496"/>
      <c r="C92" s="105" t="s">
        <v>70</v>
      </c>
      <c r="D92" s="105" t="s">
        <v>71</v>
      </c>
      <c r="E92" s="90" t="s">
        <v>72</v>
      </c>
      <c r="F92" s="90" t="s">
        <v>73</v>
      </c>
      <c r="G92" s="90" t="s">
        <v>74</v>
      </c>
      <c r="H92" s="90" t="s">
        <v>75</v>
      </c>
      <c r="I92" s="90" t="s">
        <v>76</v>
      </c>
      <c r="J92" s="90" t="s">
        <v>77</v>
      </c>
      <c r="K92" s="90" t="s">
        <v>78</v>
      </c>
      <c r="L92" s="90" t="s">
        <v>49</v>
      </c>
      <c r="M92" s="90" t="s">
        <v>79</v>
      </c>
      <c r="N92" s="90" t="s">
        <v>48</v>
      </c>
      <c r="O92" s="90" t="s">
        <v>80</v>
      </c>
    </row>
    <row r="93" spans="1:16" s="82" customFormat="1" ht="15" customHeight="1" x14ac:dyDescent="0.25">
      <c r="A93" s="491" t="s">
        <v>81</v>
      </c>
      <c r="B93" s="492"/>
      <c r="C93" s="239">
        <f>IFERROR(D93+E93+F93, "")</f>
        <v>0</v>
      </c>
      <c r="D93" s="240"/>
      <c r="E93" s="240"/>
      <c r="F93" s="240"/>
      <c r="G93" s="239">
        <f t="shared" ref="G93:G102" si="24">IFERROR(E93+F93, "")</f>
        <v>0</v>
      </c>
      <c r="H93" s="248"/>
      <c r="I93" s="248"/>
      <c r="J93" s="248"/>
      <c r="K93" s="249">
        <f t="shared" ref="K93:K102" si="25">IFERROR(I93+J93, "")</f>
        <v>0</v>
      </c>
      <c r="L93" s="119">
        <f t="shared" ref="L93:L103" si="26">IFERROR((H93-K93)/H93, 0)</f>
        <v>0</v>
      </c>
      <c r="M93" s="119">
        <f t="shared" ref="M93:M103" si="27">IFERROR((C93-E93)/C93, 0)</f>
        <v>0</v>
      </c>
      <c r="N93" s="119">
        <f t="shared" ref="N93:N103" si="28">IFERROR((C93-F93)/C93, 0)</f>
        <v>0</v>
      </c>
      <c r="O93" s="119">
        <f t="shared" ref="O93:O103" si="29">IFERROR((C93-(E93+F93))/C93, 0)</f>
        <v>0</v>
      </c>
      <c r="P93" s="99"/>
    </row>
    <row r="94" spans="1:16" s="82" customFormat="1" ht="15" customHeight="1" x14ac:dyDescent="0.25">
      <c r="A94" s="491" t="s">
        <v>82</v>
      </c>
      <c r="B94" s="492"/>
      <c r="C94" s="239">
        <f>IFERROR(D94+E94+F94, "")</f>
        <v>0</v>
      </c>
      <c r="D94" s="240"/>
      <c r="E94" s="240"/>
      <c r="F94" s="240"/>
      <c r="G94" s="239">
        <f t="shared" si="24"/>
        <v>0</v>
      </c>
      <c r="H94" s="248"/>
      <c r="I94" s="248"/>
      <c r="J94" s="248"/>
      <c r="K94" s="249">
        <f t="shared" si="25"/>
        <v>0</v>
      </c>
      <c r="L94" s="119">
        <f t="shared" si="26"/>
        <v>0</v>
      </c>
      <c r="M94" s="119">
        <f t="shared" si="27"/>
        <v>0</v>
      </c>
      <c r="N94" s="119">
        <f t="shared" si="28"/>
        <v>0</v>
      </c>
      <c r="O94" s="119">
        <f t="shared" si="29"/>
        <v>0</v>
      </c>
      <c r="P94" s="99"/>
    </row>
    <row r="95" spans="1:16" s="82" customFormat="1" ht="15" customHeight="1" x14ac:dyDescent="0.25">
      <c r="A95" s="491" t="s">
        <v>83</v>
      </c>
      <c r="B95" s="492"/>
      <c r="C95" s="239">
        <f>IFERROR(D95+E95+F95, "")</f>
        <v>0</v>
      </c>
      <c r="D95" s="240"/>
      <c r="E95" s="240"/>
      <c r="F95" s="240"/>
      <c r="G95" s="239">
        <f t="shared" si="24"/>
        <v>0</v>
      </c>
      <c r="H95" s="248"/>
      <c r="I95" s="248"/>
      <c r="J95" s="248"/>
      <c r="K95" s="249">
        <f t="shared" si="25"/>
        <v>0</v>
      </c>
      <c r="L95" s="119">
        <f t="shared" si="26"/>
        <v>0</v>
      </c>
      <c r="M95" s="119">
        <f t="shared" si="27"/>
        <v>0</v>
      </c>
      <c r="N95" s="119">
        <f t="shared" si="28"/>
        <v>0</v>
      </c>
      <c r="O95" s="119">
        <f t="shared" si="29"/>
        <v>0</v>
      </c>
      <c r="P95" s="99"/>
    </row>
    <row r="96" spans="1:16" s="82" customFormat="1" ht="15" customHeight="1" x14ac:dyDescent="0.25">
      <c r="A96" s="491" t="s">
        <v>84</v>
      </c>
      <c r="B96" s="492"/>
      <c r="C96" s="239">
        <f t="shared" ref="C96:C102" si="30">IFERROR(D96+E96+F96, "")</f>
        <v>0</v>
      </c>
      <c r="D96" s="240"/>
      <c r="E96" s="240"/>
      <c r="F96" s="240"/>
      <c r="G96" s="239">
        <f t="shared" si="24"/>
        <v>0</v>
      </c>
      <c r="H96" s="248"/>
      <c r="I96" s="248"/>
      <c r="J96" s="248"/>
      <c r="K96" s="249">
        <f t="shared" si="25"/>
        <v>0</v>
      </c>
      <c r="L96" s="119">
        <f t="shared" si="26"/>
        <v>0</v>
      </c>
      <c r="M96" s="119">
        <f t="shared" si="27"/>
        <v>0</v>
      </c>
      <c r="N96" s="119">
        <f t="shared" si="28"/>
        <v>0</v>
      </c>
      <c r="O96" s="119">
        <f t="shared" si="29"/>
        <v>0</v>
      </c>
      <c r="P96" s="99"/>
    </row>
    <row r="97" spans="1:16" s="82" customFormat="1" ht="15" customHeight="1" x14ac:dyDescent="0.25">
      <c r="A97" s="491" t="s">
        <v>85</v>
      </c>
      <c r="B97" s="492"/>
      <c r="C97" s="239">
        <f t="shared" si="30"/>
        <v>0</v>
      </c>
      <c r="D97" s="240"/>
      <c r="E97" s="240"/>
      <c r="F97" s="240"/>
      <c r="G97" s="239">
        <f t="shared" si="24"/>
        <v>0</v>
      </c>
      <c r="H97" s="248"/>
      <c r="I97" s="248"/>
      <c r="J97" s="248"/>
      <c r="K97" s="249">
        <f t="shared" si="25"/>
        <v>0</v>
      </c>
      <c r="L97" s="119">
        <f t="shared" si="26"/>
        <v>0</v>
      </c>
      <c r="M97" s="119">
        <f t="shared" si="27"/>
        <v>0</v>
      </c>
      <c r="N97" s="119">
        <f t="shared" si="28"/>
        <v>0</v>
      </c>
      <c r="O97" s="119">
        <f t="shared" si="29"/>
        <v>0</v>
      </c>
      <c r="P97" s="99"/>
    </row>
    <row r="98" spans="1:16" s="82" customFormat="1" ht="15" customHeight="1" x14ac:dyDescent="0.25">
      <c r="A98" s="491" t="s">
        <v>86</v>
      </c>
      <c r="B98" s="492"/>
      <c r="C98" s="239">
        <f t="shared" si="30"/>
        <v>0</v>
      </c>
      <c r="D98" s="240"/>
      <c r="E98" s="240"/>
      <c r="F98" s="240"/>
      <c r="G98" s="239">
        <f t="shared" si="24"/>
        <v>0</v>
      </c>
      <c r="H98" s="248"/>
      <c r="I98" s="248"/>
      <c r="J98" s="248"/>
      <c r="K98" s="249">
        <f t="shared" si="25"/>
        <v>0</v>
      </c>
      <c r="L98" s="119">
        <f t="shared" si="26"/>
        <v>0</v>
      </c>
      <c r="M98" s="119">
        <f t="shared" si="27"/>
        <v>0</v>
      </c>
      <c r="N98" s="119">
        <f t="shared" si="28"/>
        <v>0</v>
      </c>
      <c r="O98" s="119">
        <f t="shared" si="29"/>
        <v>0</v>
      </c>
      <c r="P98" s="99"/>
    </row>
    <row r="99" spans="1:16" s="82" customFormat="1" ht="15" customHeight="1" x14ac:dyDescent="0.25">
      <c r="A99" s="491" t="s">
        <v>87</v>
      </c>
      <c r="B99" s="492"/>
      <c r="C99" s="239">
        <f t="shared" si="30"/>
        <v>0</v>
      </c>
      <c r="D99" s="240"/>
      <c r="E99" s="240"/>
      <c r="F99" s="240"/>
      <c r="G99" s="239">
        <f t="shared" si="24"/>
        <v>0</v>
      </c>
      <c r="H99" s="248"/>
      <c r="I99" s="248"/>
      <c r="J99" s="248"/>
      <c r="K99" s="249">
        <f t="shared" si="25"/>
        <v>0</v>
      </c>
      <c r="L99" s="119">
        <f t="shared" si="26"/>
        <v>0</v>
      </c>
      <c r="M99" s="119">
        <f t="shared" si="27"/>
        <v>0</v>
      </c>
      <c r="N99" s="119">
        <f t="shared" si="28"/>
        <v>0</v>
      </c>
      <c r="O99" s="119">
        <f t="shared" si="29"/>
        <v>0</v>
      </c>
      <c r="P99" s="99"/>
    </row>
    <row r="100" spans="1:16" s="82" customFormat="1" ht="15" customHeight="1" x14ac:dyDescent="0.25">
      <c r="A100" s="491" t="s">
        <v>88</v>
      </c>
      <c r="B100" s="492"/>
      <c r="C100" s="239">
        <f t="shared" si="30"/>
        <v>0</v>
      </c>
      <c r="D100" s="240"/>
      <c r="E100" s="240"/>
      <c r="F100" s="240"/>
      <c r="G100" s="239">
        <f t="shared" si="24"/>
        <v>0</v>
      </c>
      <c r="H100" s="248"/>
      <c r="I100" s="248"/>
      <c r="J100" s="248"/>
      <c r="K100" s="249">
        <f t="shared" si="25"/>
        <v>0</v>
      </c>
      <c r="L100" s="119">
        <f t="shared" si="26"/>
        <v>0</v>
      </c>
      <c r="M100" s="119">
        <f t="shared" si="27"/>
        <v>0</v>
      </c>
      <c r="N100" s="119">
        <f t="shared" si="28"/>
        <v>0</v>
      </c>
      <c r="O100" s="119">
        <f t="shared" si="29"/>
        <v>0</v>
      </c>
      <c r="P100" s="99"/>
    </row>
    <row r="101" spans="1:16" s="82" customFormat="1" ht="15" customHeight="1" x14ac:dyDescent="0.25">
      <c r="A101" s="491" t="s">
        <v>89</v>
      </c>
      <c r="B101" s="492"/>
      <c r="C101" s="239">
        <f t="shared" si="30"/>
        <v>0</v>
      </c>
      <c r="D101" s="240"/>
      <c r="E101" s="240"/>
      <c r="F101" s="240"/>
      <c r="G101" s="239">
        <f t="shared" si="24"/>
        <v>0</v>
      </c>
      <c r="H101" s="248"/>
      <c r="I101" s="248"/>
      <c r="J101" s="248"/>
      <c r="K101" s="249">
        <f t="shared" si="25"/>
        <v>0</v>
      </c>
      <c r="L101" s="119">
        <f t="shared" si="26"/>
        <v>0</v>
      </c>
      <c r="M101" s="119">
        <f t="shared" si="27"/>
        <v>0</v>
      </c>
      <c r="N101" s="119">
        <f t="shared" si="28"/>
        <v>0</v>
      </c>
      <c r="O101" s="119">
        <f t="shared" si="29"/>
        <v>0</v>
      </c>
      <c r="P101" s="99"/>
    </row>
    <row r="102" spans="1:16" s="82" customFormat="1" ht="15" customHeight="1" x14ac:dyDescent="0.25">
      <c r="A102" s="491" t="s">
        <v>90</v>
      </c>
      <c r="B102" s="492"/>
      <c r="C102" s="239">
        <f t="shared" si="30"/>
        <v>0</v>
      </c>
      <c r="D102" s="240"/>
      <c r="E102" s="240"/>
      <c r="F102" s="240"/>
      <c r="G102" s="239">
        <f t="shared" si="24"/>
        <v>0</v>
      </c>
      <c r="H102" s="248"/>
      <c r="I102" s="248"/>
      <c r="J102" s="248"/>
      <c r="K102" s="249">
        <f t="shared" si="25"/>
        <v>0</v>
      </c>
      <c r="L102" s="119">
        <f t="shared" si="26"/>
        <v>0</v>
      </c>
      <c r="M102" s="119">
        <f t="shared" si="27"/>
        <v>0</v>
      </c>
      <c r="N102" s="119">
        <f t="shared" si="28"/>
        <v>0</v>
      </c>
      <c r="O102" s="119">
        <f t="shared" si="29"/>
        <v>0</v>
      </c>
      <c r="P102" s="99"/>
    </row>
    <row r="103" spans="1:16" s="82" customFormat="1" ht="17.25" customHeight="1" x14ac:dyDescent="0.25">
      <c r="A103" s="93" t="s">
        <v>91</v>
      </c>
      <c r="B103" s="153"/>
      <c r="C103" s="244">
        <f t="shared" ref="C103:K103" si="31">IFERROR(SUM(C93:C102), "")</f>
        <v>0</v>
      </c>
      <c r="D103" s="244">
        <f t="shared" si="31"/>
        <v>0</v>
      </c>
      <c r="E103" s="244">
        <f t="shared" si="31"/>
        <v>0</v>
      </c>
      <c r="F103" s="244">
        <f t="shared" si="31"/>
        <v>0</v>
      </c>
      <c r="G103" s="244">
        <f t="shared" si="31"/>
        <v>0</v>
      </c>
      <c r="H103" s="250">
        <f t="shared" si="31"/>
        <v>0</v>
      </c>
      <c r="I103" s="250">
        <f t="shared" si="31"/>
        <v>0</v>
      </c>
      <c r="J103" s="250">
        <f t="shared" si="31"/>
        <v>0</v>
      </c>
      <c r="K103" s="250">
        <f t="shared" si="31"/>
        <v>0</v>
      </c>
      <c r="L103" s="255">
        <f t="shared" si="26"/>
        <v>0</v>
      </c>
      <c r="M103" s="255">
        <f t="shared" si="27"/>
        <v>0</v>
      </c>
      <c r="N103" s="255">
        <f t="shared" si="28"/>
        <v>0</v>
      </c>
      <c r="O103" s="255">
        <f t="shared" si="29"/>
        <v>0</v>
      </c>
      <c r="P103" s="99"/>
    </row>
    <row r="104" spans="1:16" s="82" customFormat="1" ht="9.75" customHeight="1" x14ac:dyDescent="0.35">
      <c r="A104" s="108"/>
      <c r="B104" s="108"/>
      <c r="C104" s="108"/>
      <c r="D104" s="108"/>
      <c r="E104" s="108"/>
      <c r="F104" s="108"/>
      <c r="G104" s="108"/>
      <c r="H104" s="108"/>
      <c r="I104" s="108"/>
      <c r="J104" s="108"/>
      <c r="K104" s="108"/>
      <c r="L104" s="108"/>
      <c r="M104" s="108"/>
      <c r="N104" s="108"/>
      <c r="O104" s="108"/>
      <c r="P104" s="98"/>
    </row>
    <row r="105" spans="1:16" s="82" customFormat="1" ht="17.25" customHeight="1" x14ac:dyDescent="0.25">
      <c r="A105" s="150" t="s">
        <v>92</v>
      </c>
      <c r="B105" s="109"/>
      <c r="C105" s="110"/>
      <c r="D105" s="110"/>
      <c r="E105" s="110"/>
      <c r="F105" s="110"/>
      <c r="G105" s="110"/>
      <c r="H105" s="111"/>
      <c r="I105" s="111"/>
      <c r="J105" s="111"/>
      <c r="K105" s="111"/>
      <c r="L105" s="112"/>
      <c r="M105" s="112"/>
      <c r="N105" s="112"/>
      <c r="O105" s="113"/>
      <c r="P105" s="99"/>
    </row>
    <row r="106" spans="1:16" s="82" customFormat="1" ht="15" customHeight="1" x14ac:dyDescent="0.25">
      <c r="A106" s="491" t="s">
        <v>93</v>
      </c>
      <c r="B106" s="497"/>
      <c r="C106" s="239">
        <f>IFERROR(D106+E106+F106, "")</f>
        <v>0</v>
      </c>
      <c r="D106" s="245"/>
      <c r="E106" s="245"/>
      <c r="F106" s="246"/>
      <c r="G106" s="239">
        <f>IFERROR(E106+F106, "")</f>
        <v>0</v>
      </c>
      <c r="H106" s="253"/>
      <c r="I106" s="253"/>
      <c r="J106" s="251"/>
      <c r="K106" s="252">
        <f>I106+J106</f>
        <v>0</v>
      </c>
      <c r="L106" s="256">
        <f>IFERROR((H106-K106)/H106, 0)</f>
        <v>0</v>
      </c>
      <c r="M106" s="256">
        <f>IFERROR((C106-E106)/C106, 0)</f>
        <v>0</v>
      </c>
      <c r="N106" s="256">
        <f>IFERROR((C106-F106)/C106, 0)</f>
        <v>0</v>
      </c>
      <c r="O106" s="256">
        <f>IFERROR((C106-(E106+F106))/C106, 0)</f>
        <v>0</v>
      </c>
      <c r="P106" s="99"/>
    </row>
    <row r="107" spans="1:16" s="82" customFormat="1" ht="15" customHeight="1" x14ac:dyDescent="0.25">
      <c r="A107" s="491" t="s">
        <v>93</v>
      </c>
      <c r="B107" s="492"/>
      <c r="C107" s="239">
        <f>IFERROR(D107+E107+F107, "")</f>
        <v>0</v>
      </c>
      <c r="D107" s="240"/>
      <c r="E107" s="240"/>
      <c r="F107" s="247"/>
      <c r="G107" s="239">
        <f>IFERROR(E107+F107, "")</f>
        <v>0</v>
      </c>
      <c r="H107" s="254"/>
      <c r="I107" s="254"/>
      <c r="J107" s="248"/>
      <c r="K107" s="249">
        <f>I107+J107</f>
        <v>0</v>
      </c>
      <c r="L107" s="119">
        <f>IFERROR((H107-K107)/H107, 0)</f>
        <v>0</v>
      </c>
      <c r="M107" s="119">
        <f>IFERROR((C107-E107)/C107, 0)</f>
        <v>0</v>
      </c>
      <c r="N107" s="119">
        <f>IFERROR((C107-F107)/C107, 0)</f>
        <v>0</v>
      </c>
      <c r="O107" s="119">
        <f>IFERROR((C107-(E107+F107))/C107, 0)</f>
        <v>0</v>
      </c>
      <c r="P107" s="99"/>
    </row>
    <row r="108" spans="1:16" s="82" customFormat="1" ht="17.25" customHeight="1" x14ac:dyDescent="0.25">
      <c r="A108" s="93" t="s">
        <v>94</v>
      </c>
      <c r="B108" s="94"/>
      <c r="C108" s="244">
        <f t="shared" ref="C108:K108" si="32">IFERROR(SUM(C106:C107), "")</f>
        <v>0</v>
      </c>
      <c r="D108" s="244">
        <f t="shared" si="32"/>
        <v>0</v>
      </c>
      <c r="E108" s="244">
        <f t="shared" si="32"/>
        <v>0</v>
      </c>
      <c r="F108" s="244">
        <f t="shared" si="32"/>
        <v>0</v>
      </c>
      <c r="G108" s="244">
        <f t="shared" si="32"/>
        <v>0</v>
      </c>
      <c r="H108" s="250">
        <f t="shared" si="32"/>
        <v>0</v>
      </c>
      <c r="I108" s="250">
        <f t="shared" si="32"/>
        <v>0</v>
      </c>
      <c r="J108" s="250">
        <f t="shared" si="32"/>
        <v>0</v>
      </c>
      <c r="K108" s="250">
        <f t="shared" si="32"/>
        <v>0</v>
      </c>
      <c r="L108" s="255">
        <f>IFERROR((H108-K108)/H108, 0)</f>
        <v>0</v>
      </c>
      <c r="M108" s="255">
        <f>IFERROR((C108-E108)/C108, 0)</f>
        <v>0</v>
      </c>
      <c r="N108" s="255">
        <f>IFERROR((C108-F108)/C108, 0)</f>
        <v>0</v>
      </c>
      <c r="O108" s="255">
        <f>IFERROR((C108-(E108+F108))/C108, 0)</f>
        <v>0</v>
      </c>
      <c r="P108" s="100"/>
    </row>
    <row r="109" spans="1:16" s="82" customFormat="1" ht="9.75" customHeight="1" x14ac:dyDescent="0.35">
      <c r="A109" s="108"/>
      <c r="B109" s="108"/>
      <c r="C109" s="108"/>
      <c r="D109" s="108"/>
      <c r="E109" s="108"/>
      <c r="F109" s="108"/>
      <c r="G109" s="108"/>
      <c r="H109" s="108"/>
      <c r="I109" s="108"/>
      <c r="J109" s="108"/>
      <c r="K109" s="108"/>
      <c r="L109" s="108"/>
      <c r="M109" s="108"/>
      <c r="N109" s="108"/>
      <c r="O109" s="108"/>
      <c r="P109" s="98"/>
    </row>
    <row r="110" spans="1:16" s="82" customFormat="1" ht="17.25" customHeight="1" x14ac:dyDescent="0.25">
      <c r="A110" s="150" t="s">
        <v>95</v>
      </c>
      <c r="B110" s="109"/>
      <c r="C110" s="110"/>
      <c r="D110" s="110"/>
      <c r="E110" s="110"/>
      <c r="F110" s="110"/>
      <c r="G110" s="110"/>
      <c r="H110" s="111"/>
      <c r="I110" s="111"/>
      <c r="J110" s="111"/>
      <c r="K110" s="111"/>
      <c r="L110" s="112"/>
      <c r="M110" s="112"/>
      <c r="N110" s="112"/>
      <c r="O110" s="113"/>
      <c r="P110" s="99"/>
    </row>
    <row r="111" spans="1:16" s="82" customFormat="1" ht="27" customHeight="1" x14ac:dyDescent="0.25">
      <c r="A111" s="493" t="s">
        <v>96</v>
      </c>
      <c r="B111" s="494"/>
      <c r="C111" s="244">
        <f t="shared" ref="C111:K111" si="33">IFERROR(C108+C103, "")</f>
        <v>0</v>
      </c>
      <c r="D111" s="244">
        <f t="shared" si="33"/>
        <v>0</v>
      </c>
      <c r="E111" s="244">
        <f t="shared" si="33"/>
        <v>0</v>
      </c>
      <c r="F111" s="244">
        <f t="shared" si="33"/>
        <v>0</v>
      </c>
      <c r="G111" s="244">
        <f t="shared" si="33"/>
        <v>0</v>
      </c>
      <c r="H111" s="250">
        <f t="shared" si="33"/>
        <v>0</v>
      </c>
      <c r="I111" s="250">
        <f t="shared" si="33"/>
        <v>0</v>
      </c>
      <c r="J111" s="250">
        <f t="shared" si="33"/>
        <v>0</v>
      </c>
      <c r="K111" s="250">
        <f t="shared" si="33"/>
        <v>0</v>
      </c>
      <c r="L111" s="255">
        <f>IFERROR((H111-K111)/H111, 0)</f>
        <v>0</v>
      </c>
      <c r="M111" s="255">
        <f>IFERROR((C111-E111)/C111, 0)</f>
        <v>0</v>
      </c>
      <c r="N111" s="255">
        <f>IFERROR((C111-F111)/C111, 0)</f>
        <v>0</v>
      </c>
      <c r="O111" s="255">
        <f>IFERROR((C111-(E111+F111))/C111, 0)</f>
        <v>0</v>
      </c>
      <c r="P111" s="99"/>
    </row>
    <row r="112" spans="1:16" s="82" customFormat="1" ht="12.5" x14ac:dyDescent="0.25">
      <c r="A112" s="87"/>
      <c r="B112" s="87"/>
      <c r="C112" s="87"/>
      <c r="D112" s="87"/>
      <c r="E112" s="87"/>
      <c r="F112" s="87"/>
      <c r="G112" s="87"/>
      <c r="H112" s="87"/>
      <c r="I112" s="87"/>
      <c r="J112" s="87"/>
      <c r="K112" s="87"/>
      <c r="L112" s="87"/>
      <c r="M112" s="87"/>
      <c r="N112" s="87"/>
      <c r="O112" s="87"/>
    </row>
    <row r="113" spans="1:16" s="82" customFormat="1" ht="20.25" customHeight="1" x14ac:dyDescent="0.25">
      <c r="A113" s="102" t="s">
        <v>97</v>
      </c>
      <c r="B113" s="102"/>
      <c r="C113" s="102"/>
      <c r="D113" s="102"/>
      <c r="E113" s="102"/>
      <c r="F113" s="102"/>
      <c r="G113" s="102"/>
      <c r="H113" s="102"/>
      <c r="I113" s="102"/>
      <c r="J113" s="102"/>
      <c r="K113" s="102"/>
      <c r="L113" s="102"/>
      <c r="M113" s="107"/>
      <c r="N113" s="107"/>
      <c r="O113" s="107"/>
      <c r="P113" s="103"/>
    </row>
    <row r="114" spans="1:16" s="82" customFormat="1" ht="68.25" customHeight="1" x14ac:dyDescent="0.25">
      <c r="A114" s="85" t="s">
        <v>98</v>
      </c>
      <c r="B114" s="86"/>
      <c r="C114" s="90" t="s">
        <v>99</v>
      </c>
      <c r="D114" s="90" t="s">
        <v>74</v>
      </c>
      <c r="E114" s="105" t="s">
        <v>100</v>
      </c>
      <c r="F114" s="105" t="s">
        <v>101</v>
      </c>
      <c r="G114" s="105" t="s">
        <v>102</v>
      </c>
      <c r="H114" s="105" t="s">
        <v>78</v>
      </c>
      <c r="I114" s="105" t="s">
        <v>103</v>
      </c>
      <c r="J114" s="87"/>
      <c r="K114" s="87"/>
      <c r="L114" s="87"/>
      <c r="M114" s="87"/>
      <c r="N114" s="87"/>
      <c r="O114" s="87"/>
    </row>
    <row r="115" spans="1:16" s="82" customFormat="1" ht="15" customHeight="1" x14ac:dyDescent="0.25">
      <c r="A115" s="83" t="s">
        <v>104</v>
      </c>
      <c r="B115" s="92"/>
      <c r="C115" s="104" t="s">
        <v>105</v>
      </c>
      <c r="D115" s="247"/>
      <c r="E115" s="119">
        <f>IF(OR(D115="",D115=0),0,D115/D129)</f>
        <v>0</v>
      </c>
      <c r="F115" s="248"/>
      <c r="G115" s="248"/>
      <c r="H115" s="249">
        <f t="shared" ref="H115:H128" si="34">IFERROR(SUM(F115:G115), "")</f>
        <v>0</v>
      </c>
      <c r="I115" s="119">
        <f>IF(H115=0,0,H115/H129)</f>
        <v>0</v>
      </c>
      <c r="J115" s="101"/>
      <c r="K115" s="101"/>
      <c r="L115" s="101"/>
      <c r="M115" s="101"/>
      <c r="N115" s="101"/>
      <c r="O115" s="101"/>
      <c r="P115" s="99"/>
    </row>
    <row r="116" spans="1:16" s="82" customFormat="1" ht="15" customHeight="1" x14ac:dyDescent="0.25">
      <c r="A116" s="83" t="s">
        <v>106</v>
      </c>
      <c r="B116" s="92"/>
      <c r="C116" s="104" t="s">
        <v>107</v>
      </c>
      <c r="D116" s="247"/>
      <c r="E116" s="119">
        <f>IF(OR(D116="",D116=0),0,D116/D129)</f>
        <v>0</v>
      </c>
      <c r="F116" s="248"/>
      <c r="G116" s="248"/>
      <c r="H116" s="249">
        <f t="shared" si="34"/>
        <v>0</v>
      </c>
      <c r="I116" s="119">
        <f>IF(H116=0,0,H116/H129)</f>
        <v>0</v>
      </c>
      <c r="J116" s="101"/>
      <c r="K116" s="101"/>
      <c r="L116" s="101"/>
      <c r="M116" s="101"/>
      <c r="N116" s="101"/>
      <c r="O116" s="101"/>
      <c r="P116" s="99"/>
    </row>
    <row r="117" spans="1:16" s="82" customFormat="1" ht="15" customHeight="1" x14ac:dyDescent="0.25">
      <c r="A117" s="83" t="s">
        <v>108</v>
      </c>
      <c r="B117" s="92"/>
      <c r="C117" s="104" t="s">
        <v>109</v>
      </c>
      <c r="D117" s="247"/>
      <c r="E117" s="119">
        <f>IF(OR(D117="",D117=0),0,D117/D129)</f>
        <v>0</v>
      </c>
      <c r="F117" s="248"/>
      <c r="G117" s="248"/>
      <c r="H117" s="249">
        <f t="shared" si="34"/>
        <v>0</v>
      </c>
      <c r="I117" s="119">
        <f>IF(H117=0,0,H117/H129)</f>
        <v>0</v>
      </c>
      <c r="J117" s="101"/>
      <c r="K117" s="101"/>
      <c r="L117" s="101"/>
      <c r="M117" s="101"/>
      <c r="N117" s="101"/>
      <c r="O117" s="101"/>
      <c r="P117" s="99"/>
    </row>
    <row r="118" spans="1:16" s="82" customFormat="1" ht="15" customHeight="1" x14ac:dyDescent="0.25">
      <c r="A118" s="83" t="s">
        <v>110</v>
      </c>
      <c r="B118" s="92"/>
      <c r="C118" s="104" t="s">
        <v>111</v>
      </c>
      <c r="D118" s="247"/>
      <c r="E118" s="119">
        <f>IF(OR(D118="",D118=0),0,D118/D129)</f>
        <v>0</v>
      </c>
      <c r="F118" s="248"/>
      <c r="G118" s="248"/>
      <c r="H118" s="249">
        <f t="shared" si="34"/>
        <v>0</v>
      </c>
      <c r="I118" s="119">
        <f>IF(H118=0,0,H118/H129)</f>
        <v>0</v>
      </c>
      <c r="J118" s="101"/>
      <c r="K118" s="101"/>
      <c r="L118" s="101"/>
      <c r="M118" s="101"/>
      <c r="N118" s="101"/>
      <c r="O118" s="101"/>
      <c r="P118" s="99"/>
    </row>
    <row r="119" spans="1:16" s="82" customFormat="1" ht="15" customHeight="1" x14ac:dyDescent="0.25">
      <c r="A119" s="83" t="s">
        <v>112</v>
      </c>
      <c r="B119" s="92"/>
      <c r="C119" s="104" t="s">
        <v>113</v>
      </c>
      <c r="D119" s="247"/>
      <c r="E119" s="119">
        <f>IF(OR(D119="",D119=0),0,D119/D129)</f>
        <v>0</v>
      </c>
      <c r="F119" s="248"/>
      <c r="G119" s="248"/>
      <c r="H119" s="249">
        <f t="shared" si="34"/>
        <v>0</v>
      </c>
      <c r="I119" s="119">
        <f>IF(H119=0,0,H119/H129)</f>
        <v>0</v>
      </c>
      <c r="J119" s="101"/>
      <c r="K119" s="101"/>
      <c r="L119" s="101"/>
      <c r="M119" s="101"/>
      <c r="N119" s="101"/>
      <c r="O119" s="101"/>
      <c r="P119" s="99"/>
    </row>
    <row r="120" spans="1:16" s="82" customFormat="1" ht="15" customHeight="1" x14ac:dyDescent="0.25">
      <c r="A120" s="83" t="s">
        <v>114</v>
      </c>
      <c r="B120" s="92"/>
      <c r="C120" s="104" t="s">
        <v>115</v>
      </c>
      <c r="D120" s="247"/>
      <c r="E120" s="119">
        <f>IF(OR(D120="",D120=0),0,D120/D129)</f>
        <v>0</v>
      </c>
      <c r="F120" s="248"/>
      <c r="G120" s="248"/>
      <c r="H120" s="249">
        <f t="shared" si="34"/>
        <v>0</v>
      </c>
      <c r="I120" s="119">
        <f>IF(H120=0,0,H120/H129)</f>
        <v>0</v>
      </c>
      <c r="J120" s="101"/>
      <c r="K120" s="101"/>
      <c r="L120" s="101"/>
      <c r="M120" s="101"/>
      <c r="N120" s="101"/>
      <c r="O120" s="101"/>
      <c r="P120" s="99"/>
    </row>
    <row r="121" spans="1:16" s="82" customFormat="1" ht="15" customHeight="1" x14ac:dyDescent="0.25">
      <c r="A121" s="83" t="s">
        <v>116</v>
      </c>
      <c r="B121" s="92"/>
      <c r="C121" s="104" t="s">
        <v>117</v>
      </c>
      <c r="D121" s="247"/>
      <c r="E121" s="119">
        <f>IF(OR(D121="",D121=0),0,D121/D129)</f>
        <v>0</v>
      </c>
      <c r="F121" s="248"/>
      <c r="G121" s="248"/>
      <c r="H121" s="249">
        <f t="shared" si="34"/>
        <v>0</v>
      </c>
      <c r="I121" s="119">
        <f>IF(H121=0,0,H121/H129)</f>
        <v>0</v>
      </c>
      <c r="J121" s="101"/>
      <c r="K121" s="101"/>
      <c r="L121" s="101"/>
      <c r="M121" s="101"/>
      <c r="N121" s="101"/>
      <c r="O121" s="101"/>
      <c r="P121" s="99"/>
    </row>
    <row r="122" spans="1:16" s="82" customFormat="1" ht="15" customHeight="1" x14ac:dyDescent="0.25">
      <c r="A122" s="83" t="s">
        <v>118</v>
      </c>
      <c r="B122" s="92"/>
      <c r="C122" s="104" t="s">
        <v>119</v>
      </c>
      <c r="D122" s="247"/>
      <c r="E122" s="119">
        <f>IF(OR(D122="",D122=0),0,D122/D129)</f>
        <v>0</v>
      </c>
      <c r="F122" s="248"/>
      <c r="G122" s="248"/>
      <c r="H122" s="249">
        <f t="shared" si="34"/>
        <v>0</v>
      </c>
      <c r="I122" s="119">
        <f>IF(H122=0,0,H122/H129)</f>
        <v>0</v>
      </c>
      <c r="J122" s="101"/>
      <c r="K122" s="101"/>
      <c r="L122" s="101"/>
      <c r="M122" s="101"/>
      <c r="N122" s="101"/>
      <c r="O122" s="101"/>
      <c r="P122" s="99"/>
    </row>
    <row r="123" spans="1:16" s="82" customFormat="1" ht="15" customHeight="1" x14ac:dyDescent="0.25">
      <c r="A123" s="83" t="s">
        <v>120</v>
      </c>
      <c r="B123" s="92"/>
      <c r="C123" s="104" t="s">
        <v>121</v>
      </c>
      <c r="D123" s="247"/>
      <c r="E123" s="119">
        <f>IF(OR(D123="",D123=0),0,D123/D129)</f>
        <v>0</v>
      </c>
      <c r="F123" s="248"/>
      <c r="G123" s="248"/>
      <c r="H123" s="249">
        <f t="shared" si="34"/>
        <v>0</v>
      </c>
      <c r="I123" s="119">
        <f>IF(H123=0,0,H123/H129)</f>
        <v>0</v>
      </c>
      <c r="J123" s="101"/>
      <c r="K123" s="101"/>
      <c r="L123" s="101"/>
      <c r="M123" s="101"/>
      <c r="N123" s="101"/>
      <c r="O123" s="101"/>
      <c r="P123" s="99"/>
    </row>
    <row r="124" spans="1:16" s="82" customFormat="1" ht="15" customHeight="1" x14ac:dyDescent="0.25">
      <c r="A124" s="83" t="s">
        <v>122</v>
      </c>
      <c r="B124" s="92"/>
      <c r="C124" s="104" t="s">
        <v>123</v>
      </c>
      <c r="D124" s="247"/>
      <c r="E124" s="119">
        <f>IF(OR(D124="",D124=0),0,D124/D129)</f>
        <v>0</v>
      </c>
      <c r="F124" s="248"/>
      <c r="G124" s="248"/>
      <c r="H124" s="249">
        <f t="shared" si="34"/>
        <v>0</v>
      </c>
      <c r="I124" s="119">
        <f>IF(H124=0,0,H124/H129)</f>
        <v>0</v>
      </c>
      <c r="J124" s="101"/>
      <c r="K124" s="101"/>
      <c r="L124" s="101"/>
      <c r="M124" s="101"/>
      <c r="N124" s="101"/>
      <c r="O124" s="101"/>
      <c r="P124" s="99"/>
    </row>
    <row r="125" spans="1:16" s="82" customFormat="1" ht="15" customHeight="1" x14ac:dyDescent="0.25">
      <c r="A125" s="83" t="s">
        <v>124</v>
      </c>
      <c r="B125" s="92"/>
      <c r="C125" s="104" t="s">
        <v>125</v>
      </c>
      <c r="D125" s="247"/>
      <c r="E125" s="119">
        <f>IF(OR(D125="",D125=0),0,D125/D129)</f>
        <v>0</v>
      </c>
      <c r="F125" s="248"/>
      <c r="G125" s="248"/>
      <c r="H125" s="249">
        <f t="shared" si="34"/>
        <v>0</v>
      </c>
      <c r="I125" s="119">
        <f>IF(H125=0,0,H125/H129)</f>
        <v>0</v>
      </c>
      <c r="J125" s="101"/>
      <c r="K125" s="101"/>
      <c r="L125" s="101"/>
      <c r="M125" s="101"/>
      <c r="N125" s="101"/>
      <c r="O125" s="101"/>
      <c r="P125" s="99"/>
    </row>
    <row r="126" spans="1:16" s="82" customFormat="1" ht="15" customHeight="1" x14ac:dyDescent="0.25">
      <c r="A126" s="83" t="s">
        <v>126</v>
      </c>
      <c r="B126" s="92"/>
      <c r="C126" s="104" t="s">
        <v>127</v>
      </c>
      <c r="D126" s="247"/>
      <c r="E126" s="119">
        <f>IF(OR(D126="",D126=0),0,D126/D129)</f>
        <v>0</v>
      </c>
      <c r="F126" s="248"/>
      <c r="G126" s="248"/>
      <c r="H126" s="249">
        <f t="shared" si="34"/>
        <v>0</v>
      </c>
      <c r="I126" s="119">
        <f>IF(H126=0,0,H126/H129)</f>
        <v>0</v>
      </c>
      <c r="J126" s="101"/>
      <c r="K126" s="101"/>
      <c r="L126" s="101"/>
      <c r="M126" s="101"/>
      <c r="N126" s="101"/>
      <c r="O126" s="101"/>
      <c r="P126" s="99"/>
    </row>
    <row r="127" spans="1:16" s="82" customFormat="1" ht="15" customHeight="1" x14ac:dyDescent="0.25">
      <c r="A127" s="83" t="s">
        <v>128</v>
      </c>
      <c r="B127" s="92"/>
      <c r="C127" s="104" t="s">
        <v>129</v>
      </c>
      <c r="D127" s="247"/>
      <c r="E127" s="119">
        <f>IF(OR(D127="",D127=0),0,D127/D129)</f>
        <v>0</v>
      </c>
      <c r="F127" s="248"/>
      <c r="G127" s="248"/>
      <c r="H127" s="249">
        <f t="shared" si="34"/>
        <v>0</v>
      </c>
      <c r="I127" s="119">
        <f>IF(H127=0,0,H127/H129)</f>
        <v>0</v>
      </c>
      <c r="J127" s="101"/>
      <c r="K127" s="101"/>
      <c r="L127" s="101"/>
      <c r="M127" s="101"/>
      <c r="N127" s="101"/>
      <c r="O127" s="101"/>
      <c r="P127" s="99"/>
    </row>
    <row r="128" spans="1:16" s="82" customFormat="1" ht="15" customHeight="1" x14ac:dyDescent="0.25">
      <c r="A128" s="83" t="s">
        <v>130</v>
      </c>
      <c r="B128" s="92"/>
      <c r="C128" s="95" t="s">
        <v>131</v>
      </c>
      <c r="D128" s="247"/>
      <c r="E128" s="119">
        <f>IF(OR(D128="",D128=0),0,D128/D129)</f>
        <v>0</v>
      </c>
      <c r="F128" s="248"/>
      <c r="G128" s="248"/>
      <c r="H128" s="249">
        <f t="shared" si="34"/>
        <v>0</v>
      </c>
      <c r="I128" s="119">
        <f>IF(H128=0,0,H128/H129)</f>
        <v>0</v>
      </c>
      <c r="J128" s="101"/>
      <c r="K128" s="101"/>
      <c r="L128" s="101"/>
      <c r="M128" s="101"/>
      <c r="N128" s="101"/>
      <c r="O128" s="101"/>
      <c r="P128" s="99"/>
    </row>
    <row r="129" spans="1:16" s="82" customFormat="1" ht="17.25" customHeight="1" x14ac:dyDescent="0.25">
      <c r="A129" s="96" t="s">
        <v>132</v>
      </c>
      <c r="B129" s="97"/>
      <c r="C129" s="97"/>
      <c r="D129" s="244">
        <f t="shared" ref="D129:I129" si="35">IFERROR(SUM(D115:D128), "")</f>
        <v>0</v>
      </c>
      <c r="E129" s="255">
        <f t="shared" si="35"/>
        <v>0</v>
      </c>
      <c r="F129" s="250">
        <f t="shared" si="35"/>
        <v>0</v>
      </c>
      <c r="G129" s="250">
        <f t="shared" si="35"/>
        <v>0</v>
      </c>
      <c r="H129" s="250">
        <f t="shared" si="35"/>
        <v>0</v>
      </c>
      <c r="I129" s="255">
        <f t="shared" si="35"/>
        <v>0</v>
      </c>
      <c r="J129" s="101"/>
      <c r="K129" s="101"/>
      <c r="L129" s="101"/>
      <c r="M129" s="101"/>
      <c r="N129" s="101"/>
      <c r="O129" s="101"/>
      <c r="P129" s="99"/>
    </row>
    <row r="130" spans="1:16" s="82" customFormat="1" ht="12.5" x14ac:dyDescent="0.25">
      <c r="A130" s="87"/>
      <c r="B130" s="87"/>
      <c r="C130" s="87"/>
      <c r="D130" s="87"/>
      <c r="E130" s="87"/>
      <c r="F130" s="87"/>
      <c r="G130" s="87"/>
      <c r="H130" s="87"/>
      <c r="I130" s="87"/>
      <c r="J130" s="87"/>
      <c r="K130" s="87"/>
      <c r="L130" s="87"/>
      <c r="M130" s="87"/>
      <c r="N130" s="87"/>
      <c r="O130" s="87"/>
    </row>
    <row r="131" spans="1:16" s="82" customFormat="1" ht="12.5" x14ac:dyDescent="0.25"/>
    <row r="132" spans="1:16" s="82" customFormat="1" ht="26.15" customHeight="1" x14ac:dyDescent="0.25">
      <c r="A132" s="115" t="str">
        <f>IF(MONTH($D$1)=3,"Q2 "&amp;YEAR($D$1)-1,IF(MONTH($D$1)=6,"Q3 "&amp;YEAR($D$1)-1,IF(MONTH($D$1)=9,"Q4 "&amp;YEAR($D$1)-1,IF(MONTH($D$1)=12,"Q1 "&amp;YEAR($D$1),"NA"))))</f>
        <v>NA</v>
      </c>
      <c r="B132" s="116"/>
      <c r="C132" s="116"/>
      <c r="D132" s="116"/>
      <c r="E132" s="116"/>
      <c r="F132" s="116"/>
      <c r="G132" s="116"/>
      <c r="H132" s="116"/>
      <c r="I132" s="116"/>
      <c r="J132" s="116"/>
      <c r="K132" s="116"/>
      <c r="L132" s="116"/>
      <c r="M132" s="116"/>
      <c r="N132" s="116"/>
      <c r="O132" s="117"/>
    </row>
    <row r="133" spans="1:16" s="82" customFormat="1" ht="20.25" customHeight="1" x14ac:dyDescent="0.25">
      <c r="A133" s="102" t="s">
        <v>68</v>
      </c>
      <c r="B133" s="106"/>
      <c r="C133" s="106"/>
      <c r="D133" s="106"/>
      <c r="E133" s="106"/>
      <c r="F133" s="107"/>
      <c r="G133" s="107"/>
      <c r="H133" s="107"/>
      <c r="I133" s="107"/>
      <c r="J133" s="107"/>
      <c r="K133" s="107"/>
      <c r="L133" s="107"/>
      <c r="M133" s="107"/>
      <c r="N133" s="107"/>
      <c r="O133" s="107"/>
      <c r="P133" s="103"/>
    </row>
    <row r="134" spans="1:16" s="82" customFormat="1" ht="68.25" customHeight="1" x14ac:dyDescent="0.25">
      <c r="A134" s="495" t="s">
        <v>69</v>
      </c>
      <c r="B134" s="496"/>
      <c r="C134" s="105" t="s">
        <v>70</v>
      </c>
      <c r="D134" s="105" t="s">
        <v>71</v>
      </c>
      <c r="E134" s="90" t="s">
        <v>72</v>
      </c>
      <c r="F134" s="90" t="s">
        <v>73</v>
      </c>
      <c r="G134" s="90" t="s">
        <v>74</v>
      </c>
      <c r="H134" s="90" t="s">
        <v>75</v>
      </c>
      <c r="I134" s="90" t="s">
        <v>76</v>
      </c>
      <c r="J134" s="90" t="s">
        <v>77</v>
      </c>
      <c r="K134" s="90" t="s">
        <v>78</v>
      </c>
      <c r="L134" s="90" t="s">
        <v>49</v>
      </c>
      <c r="M134" s="90" t="s">
        <v>79</v>
      </c>
      <c r="N134" s="90" t="s">
        <v>48</v>
      </c>
      <c r="O134" s="90" t="s">
        <v>80</v>
      </c>
    </row>
    <row r="135" spans="1:16" s="82" customFormat="1" ht="15" customHeight="1" x14ac:dyDescent="0.25">
      <c r="A135" s="491" t="s">
        <v>81</v>
      </c>
      <c r="B135" s="492"/>
      <c r="C135" s="239">
        <f t="shared" ref="C135:C144" si="36">IFERROR(D135+E135+F135, "")</f>
        <v>0</v>
      </c>
      <c r="D135" s="240"/>
      <c r="E135" s="240"/>
      <c r="F135" s="240"/>
      <c r="G135" s="239">
        <f t="shared" ref="G135:G144" si="37">IFERROR(E135+F135, "")</f>
        <v>0</v>
      </c>
      <c r="H135" s="248"/>
      <c r="I135" s="248"/>
      <c r="J135" s="248"/>
      <c r="K135" s="249">
        <f t="shared" ref="K135:K144" si="38">IFERROR(I135+J135, "")</f>
        <v>0</v>
      </c>
      <c r="L135" s="119">
        <f t="shared" ref="L135:L145" si="39">IFERROR((H135-K135)/H135, 0)</f>
        <v>0</v>
      </c>
      <c r="M135" s="119">
        <f t="shared" ref="M135:M145" si="40">IFERROR((C135-E135)/C135, 0)</f>
        <v>0</v>
      </c>
      <c r="N135" s="119">
        <f t="shared" ref="N135:N144" si="41">IFERROR((C135-F135)/C135, 0)</f>
        <v>0</v>
      </c>
      <c r="O135" s="119">
        <f t="shared" ref="O135:O145" si="42">IFERROR((C135-(E135+F135))/C135, 0)</f>
        <v>0</v>
      </c>
      <c r="P135" s="99"/>
    </row>
    <row r="136" spans="1:16" s="82" customFormat="1" ht="15" customHeight="1" x14ac:dyDescent="0.25">
      <c r="A136" s="491" t="s">
        <v>82</v>
      </c>
      <c r="B136" s="492"/>
      <c r="C136" s="239">
        <f t="shared" si="36"/>
        <v>0</v>
      </c>
      <c r="D136" s="240"/>
      <c r="E136" s="240"/>
      <c r="F136" s="240"/>
      <c r="G136" s="239">
        <f t="shared" si="37"/>
        <v>0</v>
      </c>
      <c r="H136" s="248"/>
      <c r="I136" s="248"/>
      <c r="J136" s="248"/>
      <c r="K136" s="249">
        <f t="shared" si="38"/>
        <v>0</v>
      </c>
      <c r="L136" s="119">
        <f t="shared" si="39"/>
        <v>0</v>
      </c>
      <c r="M136" s="119">
        <f t="shared" si="40"/>
        <v>0</v>
      </c>
      <c r="N136" s="119">
        <f t="shared" si="41"/>
        <v>0</v>
      </c>
      <c r="O136" s="119">
        <f t="shared" si="42"/>
        <v>0</v>
      </c>
      <c r="P136" s="99"/>
    </row>
    <row r="137" spans="1:16" s="82" customFormat="1" ht="15" customHeight="1" x14ac:dyDescent="0.25">
      <c r="A137" s="491" t="s">
        <v>83</v>
      </c>
      <c r="B137" s="492"/>
      <c r="C137" s="239">
        <f t="shared" si="36"/>
        <v>0</v>
      </c>
      <c r="D137" s="240"/>
      <c r="E137" s="240"/>
      <c r="F137" s="240"/>
      <c r="G137" s="239">
        <f t="shared" si="37"/>
        <v>0</v>
      </c>
      <c r="H137" s="248"/>
      <c r="I137" s="248"/>
      <c r="J137" s="248"/>
      <c r="K137" s="249">
        <f t="shared" si="38"/>
        <v>0</v>
      </c>
      <c r="L137" s="119">
        <f t="shared" si="39"/>
        <v>0</v>
      </c>
      <c r="M137" s="119">
        <f t="shared" si="40"/>
        <v>0</v>
      </c>
      <c r="N137" s="119">
        <f t="shared" si="41"/>
        <v>0</v>
      </c>
      <c r="O137" s="119">
        <f t="shared" si="42"/>
        <v>0</v>
      </c>
      <c r="P137" s="99"/>
    </row>
    <row r="138" spans="1:16" s="82" customFormat="1" ht="15" customHeight="1" x14ac:dyDescent="0.25">
      <c r="A138" s="491" t="s">
        <v>84</v>
      </c>
      <c r="B138" s="492"/>
      <c r="C138" s="239">
        <f t="shared" si="36"/>
        <v>0</v>
      </c>
      <c r="D138" s="240"/>
      <c r="E138" s="240"/>
      <c r="F138" s="240"/>
      <c r="G138" s="239">
        <f t="shared" si="37"/>
        <v>0</v>
      </c>
      <c r="H138" s="248"/>
      <c r="I138" s="248"/>
      <c r="J138" s="248"/>
      <c r="K138" s="249">
        <f t="shared" si="38"/>
        <v>0</v>
      </c>
      <c r="L138" s="119">
        <f t="shared" si="39"/>
        <v>0</v>
      </c>
      <c r="M138" s="119">
        <f t="shared" si="40"/>
        <v>0</v>
      </c>
      <c r="N138" s="119">
        <f t="shared" si="41"/>
        <v>0</v>
      </c>
      <c r="O138" s="119">
        <f t="shared" si="42"/>
        <v>0</v>
      </c>
      <c r="P138" s="99"/>
    </row>
    <row r="139" spans="1:16" s="82" customFormat="1" ht="15" customHeight="1" x14ac:dyDescent="0.25">
      <c r="A139" s="491" t="s">
        <v>85</v>
      </c>
      <c r="B139" s="492"/>
      <c r="C139" s="239">
        <f t="shared" si="36"/>
        <v>0</v>
      </c>
      <c r="D139" s="240"/>
      <c r="E139" s="240"/>
      <c r="F139" s="240"/>
      <c r="G139" s="239">
        <f t="shared" si="37"/>
        <v>0</v>
      </c>
      <c r="H139" s="248"/>
      <c r="I139" s="248"/>
      <c r="J139" s="248"/>
      <c r="K139" s="249">
        <f t="shared" si="38"/>
        <v>0</v>
      </c>
      <c r="L139" s="119">
        <f t="shared" si="39"/>
        <v>0</v>
      </c>
      <c r="M139" s="119">
        <f t="shared" si="40"/>
        <v>0</v>
      </c>
      <c r="N139" s="119">
        <f t="shared" si="41"/>
        <v>0</v>
      </c>
      <c r="O139" s="119">
        <f t="shared" si="42"/>
        <v>0</v>
      </c>
      <c r="P139" s="99"/>
    </row>
    <row r="140" spans="1:16" s="82" customFormat="1" ht="15" customHeight="1" x14ac:dyDescent="0.25">
      <c r="A140" s="491" t="s">
        <v>86</v>
      </c>
      <c r="B140" s="492"/>
      <c r="C140" s="239">
        <f t="shared" si="36"/>
        <v>0</v>
      </c>
      <c r="D140" s="240"/>
      <c r="E140" s="240"/>
      <c r="F140" s="240"/>
      <c r="G140" s="239">
        <f t="shared" si="37"/>
        <v>0</v>
      </c>
      <c r="H140" s="248"/>
      <c r="I140" s="248"/>
      <c r="J140" s="248"/>
      <c r="K140" s="249">
        <f t="shared" si="38"/>
        <v>0</v>
      </c>
      <c r="L140" s="119">
        <f t="shared" si="39"/>
        <v>0</v>
      </c>
      <c r="M140" s="119">
        <f t="shared" si="40"/>
        <v>0</v>
      </c>
      <c r="N140" s="119">
        <f t="shared" si="41"/>
        <v>0</v>
      </c>
      <c r="O140" s="119">
        <f t="shared" si="42"/>
        <v>0</v>
      </c>
      <c r="P140" s="99"/>
    </row>
    <row r="141" spans="1:16" s="82" customFormat="1" ht="15" customHeight="1" x14ac:dyDescent="0.25">
      <c r="A141" s="491" t="s">
        <v>87</v>
      </c>
      <c r="B141" s="492"/>
      <c r="C141" s="239">
        <f t="shared" si="36"/>
        <v>0</v>
      </c>
      <c r="D141" s="240"/>
      <c r="E141" s="240"/>
      <c r="F141" s="240"/>
      <c r="G141" s="239">
        <f t="shared" si="37"/>
        <v>0</v>
      </c>
      <c r="H141" s="248"/>
      <c r="I141" s="248"/>
      <c r="J141" s="248"/>
      <c r="K141" s="249">
        <f t="shared" si="38"/>
        <v>0</v>
      </c>
      <c r="L141" s="119">
        <f t="shared" si="39"/>
        <v>0</v>
      </c>
      <c r="M141" s="119">
        <f t="shared" si="40"/>
        <v>0</v>
      </c>
      <c r="N141" s="119">
        <f t="shared" si="41"/>
        <v>0</v>
      </c>
      <c r="O141" s="119">
        <f t="shared" si="42"/>
        <v>0</v>
      </c>
      <c r="P141" s="99"/>
    </row>
    <row r="142" spans="1:16" s="82" customFormat="1" ht="15" customHeight="1" x14ac:dyDescent="0.25">
      <c r="A142" s="491" t="s">
        <v>88</v>
      </c>
      <c r="B142" s="492"/>
      <c r="C142" s="239">
        <f t="shared" si="36"/>
        <v>0</v>
      </c>
      <c r="D142" s="240"/>
      <c r="E142" s="240"/>
      <c r="F142" s="240"/>
      <c r="G142" s="239">
        <f t="shared" si="37"/>
        <v>0</v>
      </c>
      <c r="H142" s="248"/>
      <c r="I142" s="248"/>
      <c r="J142" s="248"/>
      <c r="K142" s="249">
        <f t="shared" si="38"/>
        <v>0</v>
      </c>
      <c r="L142" s="119">
        <f t="shared" si="39"/>
        <v>0</v>
      </c>
      <c r="M142" s="119">
        <f t="shared" si="40"/>
        <v>0</v>
      </c>
      <c r="N142" s="119">
        <f t="shared" si="41"/>
        <v>0</v>
      </c>
      <c r="O142" s="119">
        <f t="shared" si="42"/>
        <v>0</v>
      </c>
      <c r="P142" s="99"/>
    </row>
    <row r="143" spans="1:16" s="82" customFormat="1" ht="15" customHeight="1" x14ac:dyDescent="0.25">
      <c r="A143" s="491" t="s">
        <v>89</v>
      </c>
      <c r="B143" s="492"/>
      <c r="C143" s="239">
        <f t="shared" si="36"/>
        <v>0</v>
      </c>
      <c r="D143" s="240"/>
      <c r="E143" s="240"/>
      <c r="F143" s="240"/>
      <c r="G143" s="239">
        <f t="shared" si="37"/>
        <v>0</v>
      </c>
      <c r="H143" s="248"/>
      <c r="I143" s="248"/>
      <c r="J143" s="248"/>
      <c r="K143" s="249">
        <f t="shared" si="38"/>
        <v>0</v>
      </c>
      <c r="L143" s="119">
        <f t="shared" si="39"/>
        <v>0</v>
      </c>
      <c r="M143" s="119">
        <f t="shared" si="40"/>
        <v>0</v>
      </c>
      <c r="N143" s="119">
        <f t="shared" si="41"/>
        <v>0</v>
      </c>
      <c r="O143" s="119">
        <f t="shared" si="42"/>
        <v>0</v>
      </c>
      <c r="P143" s="99"/>
    </row>
    <row r="144" spans="1:16" s="82" customFormat="1" ht="15" customHeight="1" x14ac:dyDescent="0.25">
      <c r="A144" s="491" t="s">
        <v>90</v>
      </c>
      <c r="B144" s="492"/>
      <c r="C144" s="239">
        <f t="shared" si="36"/>
        <v>0</v>
      </c>
      <c r="D144" s="240"/>
      <c r="E144" s="240"/>
      <c r="F144" s="240"/>
      <c r="G144" s="239">
        <f t="shared" si="37"/>
        <v>0</v>
      </c>
      <c r="H144" s="248"/>
      <c r="I144" s="248"/>
      <c r="J144" s="248"/>
      <c r="K144" s="249">
        <f t="shared" si="38"/>
        <v>0</v>
      </c>
      <c r="L144" s="119">
        <f t="shared" si="39"/>
        <v>0</v>
      </c>
      <c r="M144" s="119">
        <f t="shared" si="40"/>
        <v>0</v>
      </c>
      <c r="N144" s="119">
        <f t="shared" si="41"/>
        <v>0</v>
      </c>
      <c r="O144" s="119">
        <f t="shared" si="42"/>
        <v>0</v>
      </c>
      <c r="P144" s="99"/>
    </row>
    <row r="145" spans="1:16" s="82" customFormat="1" ht="17.25" customHeight="1" x14ac:dyDescent="0.25">
      <c r="A145" s="93" t="s">
        <v>91</v>
      </c>
      <c r="B145" s="153"/>
      <c r="C145" s="244">
        <f t="shared" ref="C145:K145" si="43">IFERROR(SUM(C135:C144), "")</f>
        <v>0</v>
      </c>
      <c r="D145" s="244">
        <f t="shared" si="43"/>
        <v>0</v>
      </c>
      <c r="E145" s="244">
        <f t="shared" si="43"/>
        <v>0</v>
      </c>
      <c r="F145" s="244">
        <f t="shared" si="43"/>
        <v>0</v>
      </c>
      <c r="G145" s="244">
        <f t="shared" si="43"/>
        <v>0</v>
      </c>
      <c r="H145" s="250">
        <f t="shared" si="43"/>
        <v>0</v>
      </c>
      <c r="I145" s="250">
        <f t="shared" si="43"/>
        <v>0</v>
      </c>
      <c r="J145" s="250">
        <f t="shared" si="43"/>
        <v>0</v>
      </c>
      <c r="K145" s="250">
        <f t="shared" si="43"/>
        <v>0</v>
      </c>
      <c r="L145" s="255">
        <f t="shared" si="39"/>
        <v>0</v>
      </c>
      <c r="M145" s="255">
        <f t="shared" si="40"/>
        <v>0</v>
      </c>
      <c r="N145" s="255">
        <f>IFERROR((C145-F145)/C145, 0)</f>
        <v>0</v>
      </c>
      <c r="O145" s="255">
        <f t="shared" si="42"/>
        <v>0</v>
      </c>
      <c r="P145" s="99"/>
    </row>
    <row r="146" spans="1:16" s="82" customFormat="1" ht="9.75" customHeight="1" x14ac:dyDescent="0.35">
      <c r="A146" s="108"/>
      <c r="B146" s="108"/>
      <c r="C146" s="108"/>
      <c r="D146" s="108"/>
      <c r="E146" s="108"/>
      <c r="F146" s="108"/>
      <c r="G146" s="108"/>
      <c r="H146" s="108"/>
      <c r="I146" s="108"/>
      <c r="J146" s="108"/>
      <c r="K146" s="108"/>
      <c r="L146" s="108"/>
      <c r="M146" s="108"/>
      <c r="N146" s="108"/>
      <c r="O146" s="108"/>
      <c r="P146" s="98"/>
    </row>
    <row r="147" spans="1:16" s="82" customFormat="1" ht="17.25" customHeight="1" x14ac:dyDescent="0.25">
      <c r="A147" s="150" t="s">
        <v>92</v>
      </c>
      <c r="B147" s="109"/>
      <c r="C147" s="110"/>
      <c r="D147" s="110"/>
      <c r="E147" s="110"/>
      <c r="F147" s="110"/>
      <c r="G147" s="110"/>
      <c r="H147" s="111"/>
      <c r="I147" s="111"/>
      <c r="J147" s="111"/>
      <c r="K147" s="111"/>
      <c r="L147" s="112"/>
      <c r="M147" s="112"/>
      <c r="N147" s="112"/>
      <c r="O147" s="113"/>
      <c r="P147" s="99"/>
    </row>
    <row r="148" spans="1:16" s="82" customFormat="1" ht="15" customHeight="1" x14ac:dyDescent="0.25">
      <c r="A148" s="491" t="s">
        <v>93</v>
      </c>
      <c r="B148" s="497"/>
      <c r="C148" s="239">
        <f>IFERROR(D148+E148+F148, "")</f>
        <v>0</v>
      </c>
      <c r="D148" s="245"/>
      <c r="E148" s="245"/>
      <c r="F148" s="246"/>
      <c r="G148" s="239">
        <f>IFERROR(E148+F148, "")</f>
        <v>0</v>
      </c>
      <c r="H148" s="253"/>
      <c r="I148" s="253"/>
      <c r="J148" s="251"/>
      <c r="K148" s="252">
        <f>I148+J148</f>
        <v>0</v>
      </c>
      <c r="L148" s="256">
        <f>IFERROR((H148-K148)/H148, 0)</f>
        <v>0</v>
      </c>
      <c r="M148" s="256">
        <f>IFERROR((C148-E148)/C148, 0)</f>
        <v>0</v>
      </c>
      <c r="N148" s="256">
        <f>IFERROR((C148-F148)/C148, 0)</f>
        <v>0</v>
      </c>
      <c r="O148" s="256">
        <f>IFERROR((C148-(E148+F148))/C148, 0)</f>
        <v>0</v>
      </c>
      <c r="P148" s="99"/>
    </row>
    <row r="149" spans="1:16" s="82" customFormat="1" ht="15" customHeight="1" x14ac:dyDescent="0.25">
      <c r="A149" s="491" t="s">
        <v>93</v>
      </c>
      <c r="B149" s="492"/>
      <c r="C149" s="239">
        <f>IFERROR(D149+E149+F149, "")</f>
        <v>0</v>
      </c>
      <c r="D149" s="240"/>
      <c r="E149" s="240"/>
      <c r="F149" s="247"/>
      <c r="G149" s="239">
        <f>IFERROR(E149+F149, "")</f>
        <v>0</v>
      </c>
      <c r="H149" s="254"/>
      <c r="I149" s="254"/>
      <c r="J149" s="248"/>
      <c r="K149" s="249">
        <f>I149+J149</f>
        <v>0</v>
      </c>
      <c r="L149" s="119">
        <f>IFERROR((H149-K149)/H149, 0)</f>
        <v>0</v>
      </c>
      <c r="M149" s="119">
        <f>IFERROR((C149-E149)/C149, 0)</f>
        <v>0</v>
      </c>
      <c r="N149" s="119">
        <f>IFERROR((C149-F149)/C149, 0)</f>
        <v>0</v>
      </c>
      <c r="O149" s="119">
        <f>IFERROR((C149-(E149+F149))/C149, 0)</f>
        <v>0</v>
      </c>
      <c r="P149" s="99"/>
    </row>
    <row r="150" spans="1:16" s="82" customFormat="1" ht="17.25" customHeight="1" x14ac:dyDescent="0.25">
      <c r="A150" s="93" t="s">
        <v>94</v>
      </c>
      <c r="B150" s="94"/>
      <c r="C150" s="244">
        <f t="shared" ref="C150:K150" si="44">IFERROR(SUM(C148:C149), "")</f>
        <v>0</v>
      </c>
      <c r="D150" s="244">
        <f t="shared" si="44"/>
        <v>0</v>
      </c>
      <c r="E150" s="244">
        <f t="shared" si="44"/>
        <v>0</v>
      </c>
      <c r="F150" s="244">
        <f t="shared" si="44"/>
        <v>0</v>
      </c>
      <c r="G150" s="244">
        <f t="shared" si="44"/>
        <v>0</v>
      </c>
      <c r="H150" s="250">
        <f t="shared" si="44"/>
        <v>0</v>
      </c>
      <c r="I150" s="250">
        <f t="shared" si="44"/>
        <v>0</v>
      </c>
      <c r="J150" s="250">
        <f t="shared" si="44"/>
        <v>0</v>
      </c>
      <c r="K150" s="250">
        <f t="shared" si="44"/>
        <v>0</v>
      </c>
      <c r="L150" s="255">
        <f>IFERROR((H150-K150)/H150, 0)</f>
        <v>0</v>
      </c>
      <c r="M150" s="255">
        <f>IFERROR((C150-E150)/C150, 0)</f>
        <v>0</v>
      </c>
      <c r="N150" s="255">
        <f>IFERROR((C150-F150)/C150, 0)</f>
        <v>0</v>
      </c>
      <c r="O150" s="255">
        <f>IFERROR((C150-(E150+F150))/C150, 0)</f>
        <v>0</v>
      </c>
      <c r="P150" s="100"/>
    </row>
    <row r="151" spans="1:16" s="82" customFormat="1" ht="9.75" customHeight="1" x14ac:dyDescent="0.35">
      <c r="A151" s="108"/>
      <c r="B151" s="108"/>
      <c r="C151" s="108"/>
      <c r="D151" s="108"/>
      <c r="E151" s="108"/>
      <c r="F151" s="108"/>
      <c r="G151" s="108"/>
      <c r="H151" s="108"/>
      <c r="I151" s="108"/>
      <c r="J151" s="108"/>
      <c r="K151" s="108"/>
      <c r="L151" s="108"/>
      <c r="M151" s="108"/>
      <c r="N151" s="108"/>
      <c r="O151" s="108"/>
      <c r="P151" s="98"/>
    </row>
    <row r="152" spans="1:16" s="82" customFormat="1" ht="17.25" customHeight="1" x14ac:dyDescent="0.25">
      <c r="A152" s="150" t="s">
        <v>95</v>
      </c>
      <c r="B152" s="109"/>
      <c r="C152" s="110"/>
      <c r="D152" s="110"/>
      <c r="E152" s="110"/>
      <c r="F152" s="110"/>
      <c r="G152" s="110"/>
      <c r="H152" s="111"/>
      <c r="I152" s="111"/>
      <c r="J152" s="111"/>
      <c r="K152" s="111"/>
      <c r="L152" s="112"/>
      <c r="M152" s="112"/>
      <c r="N152" s="112"/>
      <c r="O152" s="113"/>
      <c r="P152" s="99"/>
    </row>
    <row r="153" spans="1:16" s="82" customFormat="1" ht="27" customHeight="1" x14ac:dyDescent="0.25">
      <c r="A153" s="493" t="s">
        <v>96</v>
      </c>
      <c r="B153" s="494"/>
      <c r="C153" s="244">
        <f t="shared" ref="C153:K153" si="45">IFERROR(C150+C145, "")</f>
        <v>0</v>
      </c>
      <c r="D153" s="244">
        <f t="shared" si="45"/>
        <v>0</v>
      </c>
      <c r="E153" s="244">
        <f t="shared" si="45"/>
        <v>0</v>
      </c>
      <c r="F153" s="244">
        <f t="shared" si="45"/>
        <v>0</v>
      </c>
      <c r="G153" s="244">
        <f t="shared" si="45"/>
        <v>0</v>
      </c>
      <c r="H153" s="250">
        <f t="shared" si="45"/>
        <v>0</v>
      </c>
      <c r="I153" s="250">
        <f t="shared" si="45"/>
        <v>0</v>
      </c>
      <c r="J153" s="250">
        <f t="shared" si="45"/>
        <v>0</v>
      </c>
      <c r="K153" s="250">
        <f t="shared" si="45"/>
        <v>0</v>
      </c>
      <c r="L153" s="255">
        <f>IFERROR((H153-K153)/H153, 0)</f>
        <v>0</v>
      </c>
      <c r="M153" s="255">
        <f>IFERROR((C153-E153)/C153, 0)</f>
        <v>0</v>
      </c>
      <c r="N153" s="255">
        <f>IFERROR((C153-F153)/C153, 0)</f>
        <v>0</v>
      </c>
      <c r="O153" s="255">
        <f>IFERROR((C153-(E153+F153))/C153, 0)</f>
        <v>0</v>
      </c>
      <c r="P153" s="99"/>
    </row>
    <row r="154" spans="1:16" s="82" customFormat="1" ht="12.5" x14ac:dyDescent="0.25">
      <c r="A154" s="87"/>
      <c r="B154" s="87"/>
      <c r="C154" s="87"/>
      <c r="D154" s="87"/>
      <c r="E154" s="87"/>
      <c r="F154" s="87"/>
      <c r="G154" s="87"/>
      <c r="H154" s="87"/>
      <c r="I154" s="87"/>
      <c r="J154" s="87"/>
      <c r="K154" s="87"/>
      <c r="L154" s="87"/>
      <c r="M154" s="87"/>
      <c r="N154" s="87"/>
      <c r="O154" s="87"/>
    </row>
    <row r="155" spans="1:16" s="82" customFormat="1" ht="20.25" customHeight="1" x14ac:dyDescent="0.25">
      <c r="A155" s="102" t="s">
        <v>97</v>
      </c>
      <c r="B155" s="102"/>
      <c r="C155" s="102"/>
      <c r="D155" s="102"/>
      <c r="E155" s="102"/>
      <c r="F155" s="102"/>
      <c r="G155" s="102"/>
      <c r="H155" s="102"/>
      <c r="I155" s="102"/>
      <c r="J155" s="102"/>
      <c r="K155" s="102"/>
      <c r="L155" s="102"/>
      <c r="M155" s="107"/>
      <c r="N155" s="107"/>
      <c r="O155" s="107"/>
      <c r="P155" s="103"/>
    </row>
    <row r="156" spans="1:16" s="82" customFormat="1" ht="68.25" customHeight="1" x14ac:dyDescent="0.25">
      <c r="A156" s="85" t="s">
        <v>98</v>
      </c>
      <c r="B156" s="86"/>
      <c r="C156" s="90" t="s">
        <v>99</v>
      </c>
      <c r="D156" s="90" t="s">
        <v>74</v>
      </c>
      <c r="E156" s="105" t="s">
        <v>100</v>
      </c>
      <c r="F156" s="105" t="s">
        <v>101</v>
      </c>
      <c r="G156" s="105" t="s">
        <v>102</v>
      </c>
      <c r="H156" s="105" t="s">
        <v>78</v>
      </c>
      <c r="I156" s="105" t="s">
        <v>103</v>
      </c>
      <c r="J156" s="87"/>
      <c r="K156" s="87"/>
      <c r="L156" s="87"/>
      <c r="M156" s="87"/>
      <c r="N156" s="87"/>
      <c r="O156" s="87"/>
    </row>
    <row r="157" spans="1:16" s="82" customFormat="1" ht="15" customHeight="1" x14ac:dyDescent="0.25">
      <c r="A157" s="83" t="s">
        <v>104</v>
      </c>
      <c r="B157" s="92"/>
      <c r="C157" s="104" t="s">
        <v>105</v>
      </c>
      <c r="D157" s="247"/>
      <c r="E157" s="119">
        <f>IF(OR(D157="",D157=0),0,D157/D171)</f>
        <v>0</v>
      </c>
      <c r="F157" s="248"/>
      <c r="G157" s="248"/>
      <c r="H157" s="249">
        <f t="shared" ref="H157:H170" si="46">IFERROR(SUM(F157:G157), "")</f>
        <v>0</v>
      </c>
      <c r="I157" s="119">
        <f>IF(H157=0,0,H157/H171)</f>
        <v>0</v>
      </c>
      <c r="J157" s="101"/>
      <c r="K157" s="101"/>
      <c r="L157" s="101"/>
      <c r="M157" s="101"/>
      <c r="N157" s="101"/>
      <c r="O157" s="101"/>
      <c r="P157" s="99"/>
    </row>
    <row r="158" spans="1:16" s="82" customFormat="1" ht="15" customHeight="1" x14ac:dyDescent="0.25">
      <c r="A158" s="83" t="s">
        <v>106</v>
      </c>
      <c r="B158" s="92"/>
      <c r="C158" s="104" t="s">
        <v>107</v>
      </c>
      <c r="D158" s="247"/>
      <c r="E158" s="119">
        <f>IF(OR(D158="",D158=0),0,D158/D171)</f>
        <v>0</v>
      </c>
      <c r="F158" s="248"/>
      <c r="G158" s="248"/>
      <c r="H158" s="249">
        <f t="shared" si="46"/>
        <v>0</v>
      </c>
      <c r="I158" s="119">
        <f>IF(H158=0,0,H158/H171)</f>
        <v>0</v>
      </c>
      <c r="J158" s="101"/>
      <c r="K158" s="101"/>
      <c r="L158" s="101"/>
      <c r="M158" s="101"/>
      <c r="N158" s="101"/>
      <c r="O158" s="101"/>
      <c r="P158" s="99"/>
    </row>
    <row r="159" spans="1:16" s="82" customFormat="1" ht="15" customHeight="1" x14ac:dyDescent="0.25">
      <c r="A159" s="83" t="s">
        <v>108</v>
      </c>
      <c r="B159" s="92"/>
      <c r="C159" s="104" t="s">
        <v>109</v>
      </c>
      <c r="D159" s="247"/>
      <c r="E159" s="119">
        <f>IF(OR(D159="",D159=0),0,D159/D171)</f>
        <v>0</v>
      </c>
      <c r="F159" s="248"/>
      <c r="G159" s="248"/>
      <c r="H159" s="249">
        <f t="shared" si="46"/>
        <v>0</v>
      </c>
      <c r="I159" s="119">
        <f>IF(H159=0,0,H159/H171)</f>
        <v>0</v>
      </c>
      <c r="J159" s="101"/>
      <c r="K159" s="101"/>
      <c r="L159" s="101"/>
      <c r="M159" s="101"/>
      <c r="N159" s="101"/>
      <c r="O159" s="101"/>
      <c r="P159" s="99"/>
    </row>
    <row r="160" spans="1:16" s="82" customFormat="1" ht="15" customHeight="1" x14ac:dyDescent="0.25">
      <c r="A160" s="83" t="s">
        <v>110</v>
      </c>
      <c r="B160" s="92"/>
      <c r="C160" s="104" t="s">
        <v>111</v>
      </c>
      <c r="D160" s="247"/>
      <c r="E160" s="119">
        <f>IF(OR(D160="",D160=0),0,D160/D171)</f>
        <v>0</v>
      </c>
      <c r="F160" s="248"/>
      <c r="G160" s="248"/>
      <c r="H160" s="249">
        <f t="shared" si="46"/>
        <v>0</v>
      </c>
      <c r="I160" s="119">
        <f>IF(H160=0,0,H160/H171)</f>
        <v>0</v>
      </c>
      <c r="J160" s="101"/>
      <c r="K160" s="101"/>
      <c r="L160" s="101"/>
      <c r="M160" s="101"/>
      <c r="N160" s="101"/>
      <c r="O160" s="101"/>
      <c r="P160" s="99"/>
    </row>
    <row r="161" spans="1:16" s="82" customFormat="1" ht="15" customHeight="1" x14ac:dyDescent="0.25">
      <c r="A161" s="83" t="s">
        <v>112</v>
      </c>
      <c r="B161" s="92"/>
      <c r="C161" s="104" t="s">
        <v>113</v>
      </c>
      <c r="D161" s="247"/>
      <c r="E161" s="119">
        <f>IF(OR(D161="",D161=0),0,D161/D171)</f>
        <v>0</v>
      </c>
      <c r="F161" s="248"/>
      <c r="G161" s="248"/>
      <c r="H161" s="249">
        <f t="shared" si="46"/>
        <v>0</v>
      </c>
      <c r="I161" s="119">
        <f>IF(H161=0,0,H161/H171)</f>
        <v>0</v>
      </c>
      <c r="J161" s="101"/>
      <c r="K161" s="101"/>
      <c r="L161" s="101"/>
      <c r="M161" s="101"/>
      <c r="N161" s="101"/>
      <c r="O161" s="101"/>
      <c r="P161" s="99"/>
    </row>
    <row r="162" spans="1:16" s="82" customFormat="1" ht="15" customHeight="1" x14ac:dyDescent="0.25">
      <c r="A162" s="83" t="s">
        <v>114</v>
      </c>
      <c r="B162" s="92"/>
      <c r="C162" s="104" t="s">
        <v>115</v>
      </c>
      <c r="D162" s="247"/>
      <c r="E162" s="119">
        <f>IF(OR(D162="",D162=0),0,D162/D171)</f>
        <v>0</v>
      </c>
      <c r="F162" s="248"/>
      <c r="G162" s="248"/>
      <c r="H162" s="249">
        <f t="shared" si="46"/>
        <v>0</v>
      </c>
      <c r="I162" s="119">
        <f>IF(H162=0,0,H162/H171)</f>
        <v>0</v>
      </c>
      <c r="J162" s="101"/>
      <c r="K162" s="101"/>
      <c r="L162" s="101"/>
      <c r="M162" s="101"/>
      <c r="N162" s="101"/>
      <c r="O162" s="101"/>
      <c r="P162" s="99"/>
    </row>
    <row r="163" spans="1:16" s="82" customFormat="1" ht="15" customHeight="1" x14ac:dyDescent="0.25">
      <c r="A163" s="83" t="s">
        <v>116</v>
      </c>
      <c r="B163" s="92"/>
      <c r="C163" s="104" t="s">
        <v>117</v>
      </c>
      <c r="D163" s="247"/>
      <c r="E163" s="119">
        <f>IF(OR(D163="",D163=0),0,D163/D171)</f>
        <v>0</v>
      </c>
      <c r="F163" s="248"/>
      <c r="G163" s="248"/>
      <c r="H163" s="249">
        <f t="shared" si="46"/>
        <v>0</v>
      </c>
      <c r="I163" s="119">
        <f>IF(H163=0,0,H163/H171)</f>
        <v>0</v>
      </c>
      <c r="J163" s="101"/>
      <c r="K163" s="101"/>
      <c r="L163" s="101"/>
      <c r="M163" s="101"/>
      <c r="N163" s="101"/>
      <c r="O163" s="101"/>
      <c r="P163" s="99"/>
    </row>
    <row r="164" spans="1:16" s="82" customFormat="1" ht="15" customHeight="1" x14ac:dyDescent="0.25">
      <c r="A164" s="83" t="s">
        <v>118</v>
      </c>
      <c r="B164" s="92"/>
      <c r="C164" s="104" t="s">
        <v>119</v>
      </c>
      <c r="D164" s="247"/>
      <c r="E164" s="119">
        <f>IF(OR(D164="",D164=0),0,D164/D171)</f>
        <v>0</v>
      </c>
      <c r="F164" s="248"/>
      <c r="G164" s="248"/>
      <c r="H164" s="249">
        <f t="shared" si="46"/>
        <v>0</v>
      </c>
      <c r="I164" s="119">
        <f>IF(H164=0,0,H164/H171)</f>
        <v>0</v>
      </c>
      <c r="J164" s="101"/>
      <c r="K164" s="101"/>
      <c r="L164" s="101"/>
      <c r="M164" s="101"/>
      <c r="N164" s="101"/>
      <c r="O164" s="101"/>
      <c r="P164" s="99"/>
    </row>
    <row r="165" spans="1:16" s="82" customFormat="1" ht="15" customHeight="1" x14ac:dyDescent="0.25">
      <c r="A165" s="83" t="s">
        <v>120</v>
      </c>
      <c r="B165" s="92"/>
      <c r="C165" s="104" t="s">
        <v>121</v>
      </c>
      <c r="D165" s="247"/>
      <c r="E165" s="119">
        <f>IF(OR(D165="",D165=0),0,D165/D171)</f>
        <v>0</v>
      </c>
      <c r="F165" s="248"/>
      <c r="G165" s="248"/>
      <c r="H165" s="249">
        <f t="shared" si="46"/>
        <v>0</v>
      </c>
      <c r="I165" s="119">
        <f>IF(H165=0,0,H165/H171)</f>
        <v>0</v>
      </c>
      <c r="J165" s="101"/>
      <c r="K165" s="101"/>
      <c r="L165" s="101"/>
      <c r="M165" s="101"/>
      <c r="N165" s="101"/>
      <c r="O165" s="101"/>
      <c r="P165" s="99"/>
    </row>
    <row r="166" spans="1:16" s="82" customFormat="1" ht="15" customHeight="1" x14ac:dyDescent="0.25">
      <c r="A166" s="83" t="s">
        <v>122</v>
      </c>
      <c r="B166" s="92"/>
      <c r="C166" s="104" t="s">
        <v>123</v>
      </c>
      <c r="D166" s="247"/>
      <c r="E166" s="119">
        <f>IF(OR(D166="",D166=0),0,D166/D171)</f>
        <v>0</v>
      </c>
      <c r="F166" s="248"/>
      <c r="G166" s="248"/>
      <c r="H166" s="249">
        <f t="shared" si="46"/>
        <v>0</v>
      </c>
      <c r="I166" s="119">
        <f>IF(H166=0,0,H166/H171)</f>
        <v>0</v>
      </c>
      <c r="J166" s="101"/>
      <c r="K166" s="101"/>
      <c r="L166" s="101"/>
      <c r="M166" s="101"/>
      <c r="N166" s="101"/>
      <c r="O166" s="101"/>
      <c r="P166" s="99"/>
    </row>
    <row r="167" spans="1:16" s="82" customFormat="1" ht="15" customHeight="1" x14ac:dyDescent="0.25">
      <c r="A167" s="83" t="s">
        <v>124</v>
      </c>
      <c r="B167" s="92"/>
      <c r="C167" s="104" t="s">
        <v>125</v>
      </c>
      <c r="D167" s="247"/>
      <c r="E167" s="119">
        <f>IF(OR(D167="",D167=0),0,D167/D171)</f>
        <v>0</v>
      </c>
      <c r="F167" s="248"/>
      <c r="G167" s="248"/>
      <c r="H167" s="249">
        <f t="shared" si="46"/>
        <v>0</v>
      </c>
      <c r="I167" s="119">
        <f>IF(H167=0,0,H167/H171)</f>
        <v>0</v>
      </c>
      <c r="J167" s="101"/>
      <c r="K167" s="101"/>
      <c r="L167" s="101"/>
      <c r="M167" s="101"/>
      <c r="N167" s="101"/>
      <c r="O167" s="101"/>
      <c r="P167" s="99"/>
    </row>
    <row r="168" spans="1:16" s="82" customFormat="1" ht="15" customHeight="1" x14ac:dyDescent="0.25">
      <c r="A168" s="83" t="s">
        <v>126</v>
      </c>
      <c r="B168" s="92"/>
      <c r="C168" s="104" t="s">
        <v>127</v>
      </c>
      <c r="D168" s="247"/>
      <c r="E168" s="119">
        <f>IF(OR(D168="",D168=0),0,D168/D171)</f>
        <v>0</v>
      </c>
      <c r="F168" s="248"/>
      <c r="G168" s="248"/>
      <c r="H168" s="249">
        <f t="shared" si="46"/>
        <v>0</v>
      </c>
      <c r="I168" s="119">
        <f>IF(H168=0,0,H168/H171)</f>
        <v>0</v>
      </c>
      <c r="J168" s="101"/>
      <c r="K168" s="101"/>
      <c r="L168" s="101"/>
      <c r="M168" s="101"/>
      <c r="N168" s="101"/>
      <c r="O168" s="101"/>
      <c r="P168" s="99"/>
    </row>
    <row r="169" spans="1:16" s="82" customFormat="1" ht="15" customHeight="1" x14ac:dyDescent="0.25">
      <c r="A169" s="83" t="s">
        <v>128</v>
      </c>
      <c r="B169" s="92"/>
      <c r="C169" s="104" t="s">
        <v>129</v>
      </c>
      <c r="D169" s="247"/>
      <c r="E169" s="119">
        <f>IF(OR(D169="",D169=0),0,D169/D171)</f>
        <v>0</v>
      </c>
      <c r="F169" s="248"/>
      <c r="G169" s="248"/>
      <c r="H169" s="249">
        <f t="shared" si="46"/>
        <v>0</v>
      </c>
      <c r="I169" s="119">
        <f>IF(H169=0,0,H169/H171)</f>
        <v>0</v>
      </c>
      <c r="J169" s="101"/>
      <c r="K169" s="101"/>
      <c r="L169" s="101"/>
      <c r="M169" s="101"/>
      <c r="N169" s="101"/>
      <c r="O169" s="101"/>
      <c r="P169" s="99"/>
    </row>
    <row r="170" spans="1:16" s="82" customFormat="1" ht="15" customHeight="1" x14ac:dyDescent="0.25">
      <c r="A170" s="83" t="s">
        <v>130</v>
      </c>
      <c r="B170" s="92"/>
      <c r="C170" s="95" t="s">
        <v>131</v>
      </c>
      <c r="D170" s="247"/>
      <c r="E170" s="119">
        <f>IF(OR(D170="",D170=0),0,D170/D171)</f>
        <v>0</v>
      </c>
      <c r="F170" s="248"/>
      <c r="G170" s="248"/>
      <c r="H170" s="249">
        <f t="shared" si="46"/>
        <v>0</v>
      </c>
      <c r="I170" s="119">
        <f>IF(H170=0,0,H170/H171)</f>
        <v>0</v>
      </c>
      <c r="J170" s="101"/>
      <c r="K170" s="101"/>
      <c r="L170" s="101"/>
      <c r="M170" s="101"/>
      <c r="N170" s="101"/>
      <c r="O170" s="101"/>
      <c r="P170" s="99"/>
    </row>
    <row r="171" spans="1:16" s="82" customFormat="1" ht="17.25" customHeight="1" x14ac:dyDescent="0.25">
      <c r="A171" s="96" t="s">
        <v>132</v>
      </c>
      <c r="B171" s="97"/>
      <c r="C171" s="97"/>
      <c r="D171" s="244">
        <f t="shared" ref="D171:I171" si="47">IFERROR(SUM(D157:D170), "")</f>
        <v>0</v>
      </c>
      <c r="E171" s="255">
        <f t="shared" si="47"/>
        <v>0</v>
      </c>
      <c r="F171" s="250">
        <f t="shared" si="47"/>
        <v>0</v>
      </c>
      <c r="G171" s="250">
        <f t="shared" si="47"/>
        <v>0</v>
      </c>
      <c r="H171" s="250">
        <f t="shared" si="47"/>
        <v>0</v>
      </c>
      <c r="I171" s="255">
        <f t="shared" si="47"/>
        <v>0</v>
      </c>
      <c r="J171" s="101"/>
      <c r="K171" s="101"/>
      <c r="L171" s="101"/>
      <c r="M171" s="101"/>
      <c r="N171" s="101"/>
      <c r="O171" s="101"/>
      <c r="P171" s="99"/>
    </row>
    <row r="172" spans="1:16" s="82" customFormat="1" ht="12.5" x14ac:dyDescent="0.25">
      <c r="A172" s="87"/>
      <c r="B172" s="87"/>
      <c r="C172" s="87"/>
      <c r="D172" s="87"/>
      <c r="E172" s="87"/>
      <c r="F172" s="87"/>
      <c r="G172" s="87"/>
      <c r="H172" s="87"/>
      <c r="I172" s="87"/>
      <c r="J172" s="87"/>
      <c r="K172" s="87"/>
      <c r="L172" s="87"/>
      <c r="M172" s="87"/>
      <c r="N172" s="87"/>
      <c r="O172" s="87"/>
    </row>
    <row r="177" spans="4:4" s="82" customFormat="1" ht="12.5" x14ac:dyDescent="0.25"/>
    <row r="178" spans="4:4" s="82" customFormat="1" ht="12.5" x14ac:dyDescent="0.25"/>
    <row r="179" spans="4:4" s="82" customFormat="1" ht="13" x14ac:dyDescent="0.3">
      <c r="D179" s="88"/>
    </row>
    <row r="180" spans="4:4" s="82" customFormat="1" ht="12.5" x14ac:dyDescent="0.25"/>
    <row r="181" spans="4:4" s="82" customFormat="1" ht="12.5" x14ac:dyDescent="0.25"/>
    <row r="182" spans="4:4" s="82" customFormat="1" ht="12.5" x14ac:dyDescent="0.25"/>
    <row r="183" spans="4:4" s="82" customFormat="1" ht="12.5" x14ac:dyDescent="0.25"/>
    <row r="184" spans="4:4" s="82" customFormat="1" ht="12.5" x14ac:dyDescent="0.25"/>
    <row r="185" spans="4:4" s="82" customFormat="1" ht="12.5" x14ac:dyDescent="0.25"/>
    <row r="186" spans="4:4" s="82" customFormat="1" ht="12.5" x14ac:dyDescent="0.25"/>
    <row r="187" spans="4:4" s="82" customFormat="1" ht="12.5" x14ac:dyDescent="0.25"/>
    <row r="188" spans="4:4" s="82" customFormat="1" ht="12.5" x14ac:dyDescent="0.25"/>
    <row r="189" spans="4:4" s="82" customFormat="1" ht="12.5" x14ac:dyDescent="0.25"/>
    <row r="190" spans="4:4" s="82" customFormat="1" ht="12.5" x14ac:dyDescent="0.25"/>
    <row r="191" spans="4:4" s="82" customFormat="1" ht="12.5" x14ac:dyDescent="0.25"/>
    <row r="192" spans="4:4" s="82" customFormat="1" ht="12.5" x14ac:dyDescent="0.25"/>
    <row r="193" s="82" customFormat="1" ht="12.5" x14ac:dyDescent="0.25"/>
    <row r="194" s="82" customFormat="1" ht="12.5" x14ac:dyDescent="0.25"/>
    <row r="195" s="82" customFormat="1" ht="12.5" x14ac:dyDescent="0.25"/>
    <row r="196" s="82" customFormat="1" ht="12.5" x14ac:dyDescent="0.25"/>
    <row r="197" s="82" customFormat="1" ht="12.5" x14ac:dyDescent="0.25"/>
    <row r="198" s="82" customFormat="1" ht="12.5" x14ac:dyDescent="0.25"/>
    <row r="199" s="82" customFormat="1" ht="12.5" x14ac:dyDescent="0.25"/>
    <row r="200" s="82" customFormat="1" ht="12.5" x14ac:dyDescent="0.25"/>
    <row r="201" s="82" customFormat="1" ht="12.5" x14ac:dyDescent="0.25"/>
    <row r="202" s="82" customFormat="1" ht="12.5" x14ac:dyDescent="0.25"/>
    <row r="203" s="82" customFormat="1" ht="12.5" x14ac:dyDescent="0.25"/>
    <row r="204" s="82" customFormat="1" ht="12.5" x14ac:dyDescent="0.25"/>
    <row r="205" s="82" customFormat="1" ht="12.5" x14ac:dyDescent="0.25"/>
    <row r="206" s="82" customFormat="1" ht="12.5" x14ac:dyDescent="0.25"/>
    <row r="207" s="82" customFormat="1" ht="12.5" x14ac:dyDescent="0.25"/>
    <row r="208" s="82" customFormat="1" ht="12.5" x14ac:dyDescent="0.25"/>
    <row r="209" s="82" customFormat="1" ht="12.5" x14ac:dyDescent="0.25"/>
    <row r="210" s="82" customFormat="1" ht="12.5" x14ac:dyDescent="0.25"/>
    <row r="211" s="82" customFormat="1" ht="12.5" x14ac:dyDescent="0.25"/>
    <row r="212" s="82" customFormat="1" ht="12.5" x14ac:dyDescent="0.25"/>
    <row r="213" s="82" customFormat="1" ht="12.5" x14ac:dyDescent="0.25"/>
    <row r="214" s="82" customFormat="1" ht="12.5" x14ac:dyDescent="0.25"/>
    <row r="215" s="82" customFormat="1" ht="12.5" x14ac:dyDescent="0.25"/>
    <row r="216" s="82" customFormat="1" ht="12.5" x14ac:dyDescent="0.25"/>
    <row r="217" s="82" customFormat="1" ht="12.5" x14ac:dyDescent="0.25"/>
    <row r="218" s="82" customFormat="1" ht="12.5" x14ac:dyDescent="0.25"/>
    <row r="219" s="82" customFormat="1" ht="12.5" x14ac:dyDescent="0.25"/>
    <row r="220" s="82" customFormat="1" ht="12.5" x14ac:dyDescent="0.25"/>
    <row r="221" s="82" customFormat="1" ht="12.5" x14ac:dyDescent="0.25"/>
    <row r="222" s="82" customFormat="1" ht="12.5" x14ac:dyDescent="0.25"/>
    <row r="223" s="82" customFormat="1" ht="12.5" x14ac:dyDescent="0.25"/>
    <row r="224" s="82" customFormat="1" ht="12.5" x14ac:dyDescent="0.25"/>
    <row r="225" s="82" customFormat="1" ht="12.5" x14ac:dyDescent="0.25"/>
    <row r="226" s="82" customFormat="1" ht="12.5" x14ac:dyDescent="0.25"/>
    <row r="227" s="82" customFormat="1" ht="12.5" x14ac:dyDescent="0.25"/>
    <row r="228" s="82" customFormat="1" ht="12.5" x14ac:dyDescent="0.25"/>
    <row r="229" s="82" customFormat="1" ht="12.5" x14ac:dyDescent="0.25"/>
    <row r="230" s="82" customFormat="1" ht="12.5" x14ac:dyDescent="0.25"/>
    <row r="231" s="82" customFormat="1" ht="12.5" x14ac:dyDescent="0.25"/>
    <row r="232" s="82" customFormat="1" ht="12.5" x14ac:dyDescent="0.25"/>
    <row r="233" s="82" customFormat="1" ht="12.5" x14ac:dyDescent="0.25"/>
    <row r="234" s="82" customFormat="1" ht="12.5" x14ac:dyDescent="0.25"/>
    <row r="235" s="82" customFormat="1" ht="12.5" x14ac:dyDescent="0.25"/>
    <row r="236" s="82" customFormat="1" ht="12.5" x14ac:dyDescent="0.25"/>
    <row r="237" s="82" customFormat="1" ht="12.5" x14ac:dyDescent="0.25"/>
    <row r="238" s="82" customFormat="1" ht="12.5" x14ac:dyDescent="0.25"/>
    <row r="239" s="82" customFormat="1" ht="12.5" x14ac:dyDescent="0.25"/>
    <row r="240" s="82" customFormat="1" ht="12.5" x14ac:dyDescent="0.25"/>
    <row r="241" s="82" customFormat="1" ht="12.5" x14ac:dyDescent="0.25"/>
    <row r="242" s="82" customFormat="1" ht="12.5" x14ac:dyDescent="0.25"/>
    <row r="243" s="82" customFormat="1" ht="12.5" x14ac:dyDescent="0.25"/>
    <row r="244" s="82" customFormat="1" ht="12.5" x14ac:dyDescent="0.25"/>
    <row r="245" s="82" customFormat="1" ht="12.5" x14ac:dyDescent="0.25"/>
    <row r="246" s="82" customFormat="1" ht="12.5" x14ac:dyDescent="0.25"/>
    <row r="247" s="82" customFormat="1" ht="12.5" x14ac:dyDescent="0.25"/>
    <row r="248" s="82" customFormat="1" ht="12.5" x14ac:dyDescent="0.25"/>
    <row r="249" s="82" customFormat="1" ht="12.5" x14ac:dyDescent="0.25"/>
    <row r="250" s="82" customFormat="1" ht="12.5" x14ac:dyDescent="0.25"/>
    <row r="251" s="82" customFormat="1" ht="12.5" x14ac:dyDescent="0.25"/>
    <row r="252" s="82" customFormat="1" ht="12.5" x14ac:dyDescent="0.25"/>
    <row r="253" s="82" customFormat="1" ht="12.5" x14ac:dyDescent="0.25"/>
    <row r="254" s="82" customFormat="1" ht="12.5" x14ac:dyDescent="0.25"/>
    <row r="255" s="82" customFormat="1" ht="12.5" x14ac:dyDescent="0.25"/>
    <row r="256" s="82" customFormat="1" ht="12.5" x14ac:dyDescent="0.25"/>
    <row r="257" s="82" customFormat="1" ht="12.5" x14ac:dyDescent="0.25"/>
    <row r="258" s="82" customFormat="1" ht="12.5" x14ac:dyDescent="0.25"/>
    <row r="259" s="82" customFormat="1" ht="12.5" x14ac:dyDescent="0.25"/>
    <row r="260" s="82" customFormat="1" ht="12.5" x14ac:dyDescent="0.25"/>
    <row r="261" s="82" customFormat="1" ht="12.5" x14ac:dyDescent="0.25"/>
    <row r="262" s="82" customFormat="1" ht="12.5" x14ac:dyDescent="0.25"/>
    <row r="263" s="82" customFormat="1" ht="12.5" x14ac:dyDescent="0.25"/>
    <row r="264" s="82" customFormat="1" ht="12.5" x14ac:dyDescent="0.25"/>
    <row r="265" s="82" customFormat="1" ht="12.5" x14ac:dyDescent="0.25"/>
    <row r="266" s="82" customFormat="1" ht="12.5" x14ac:dyDescent="0.25"/>
    <row r="267" s="82" customFormat="1" ht="12.5" x14ac:dyDescent="0.25"/>
    <row r="268" s="82" customFormat="1" ht="12.5" x14ac:dyDescent="0.25"/>
    <row r="269" s="82" customFormat="1" ht="12.5" x14ac:dyDescent="0.25"/>
    <row r="270" s="82" customFormat="1" ht="12.5" x14ac:dyDescent="0.25"/>
    <row r="271" s="82" customFormat="1" ht="12.5" x14ac:dyDescent="0.25"/>
    <row r="272" s="82" customFormat="1" ht="12.5" x14ac:dyDescent="0.25"/>
    <row r="273" s="82" customFormat="1" ht="12.5" x14ac:dyDescent="0.25"/>
    <row r="274" s="82" customFormat="1" ht="12.5" x14ac:dyDescent="0.25"/>
    <row r="275" s="82" customFormat="1" ht="12.5" x14ac:dyDescent="0.25"/>
    <row r="276" s="82" customFormat="1" ht="12.5" x14ac:dyDescent="0.25"/>
    <row r="277" s="82" customFormat="1" ht="12.5" x14ac:dyDescent="0.25"/>
    <row r="278" s="82" customFormat="1" ht="12.5" x14ac:dyDescent="0.25"/>
    <row r="279" s="82" customFormat="1" ht="12.5" x14ac:dyDescent="0.25"/>
    <row r="280" s="82" customFormat="1" ht="12.5" x14ac:dyDescent="0.25"/>
    <row r="281" s="82" customFormat="1" ht="12.5" x14ac:dyDescent="0.25"/>
    <row r="282" s="82" customFormat="1" ht="12.5" x14ac:dyDescent="0.25"/>
    <row r="283" s="82" customFormat="1" ht="12.5" x14ac:dyDescent="0.25"/>
    <row r="284" s="82" customFormat="1" ht="12.5" x14ac:dyDescent="0.25"/>
    <row r="285" s="82" customFormat="1" ht="12.5" x14ac:dyDescent="0.25"/>
    <row r="286" s="82" customFormat="1" ht="12.5" x14ac:dyDescent="0.25"/>
    <row r="287" s="82" customFormat="1" ht="12.5" x14ac:dyDescent="0.25"/>
    <row r="288" s="82" customFormat="1" ht="12.5" x14ac:dyDescent="0.25"/>
    <row r="289" s="82" customFormat="1" ht="12.5" x14ac:dyDescent="0.25"/>
    <row r="290" s="82" customFormat="1" ht="12.5" x14ac:dyDescent="0.25"/>
    <row r="291" s="82" customFormat="1" ht="12.5" x14ac:dyDescent="0.25"/>
    <row r="292" s="82" customFormat="1" ht="12.5" x14ac:dyDescent="0.25"/>
    <row r="293" s="82" customFormat="1" ht="12.5" x14ac:dyDescent="0.25"/>
    <row r="294" s="82" customFormat="1" ht="12.5" x14ac:dyDescent="0.25"/>
    <row r="295" s="82" customFormat="1" ht="12.5" x14ac:dyDescent="0.25"/>
    <row r="296" s="82" customFormat="1" ht="12.5" x14ac:dyDescent="0.25"/>
    <row r="297" s="82" customFormat="1" ht="12.5" x14ac:dyDescent="0.25"/>
    <row r="298" s="82" customFormat="1" ht="12.5" x14ac:dyDescent="0.25"/>
    <row r="299" s="82" customFormat="1" ht="12.5" x14ac:dyDescent="0.25"/>
    <row r="300" s="82" customFormat="1" ht="12.5" x14ac:dyDescent="0.25"/>
    <row r="301" s="82" customFormat="1" ht="12.5" x14ac:dyDescent="0.25"/>
    <row r="302" s="82" customFormat="1" ht="12.5" x14ac:dyDescent="0.25"/>
    <row r="303" s="82" customFormat="1" ht="12.5" x14ac:dyDescent="0.25"/>
    <row r="304" s="82" customFormat="1" ht="12.5" x14ac:dyDescent="0.25"/>
    <row r="305" s="82" customFormat="1" ht="12.5" x14ac:dyDescent="0.25"/>
    <row r="306" s="82" customFormat="1" ht="12.5" x14ac:dyDescent="0.25"/>
    <row r="307" s="82" customFormat="1" ht="12.5" x14ac:dyDescent="0.25"/>
    <row r="308" s="82" customFormat="1" ht="12.5" x14ac:dyDescent="0.25"/>
    <row r="309" s="82" customFormat="1" ht="12.5" x14ac:dyDescent="0.25"/>
    <row r="310" s="82" customFormat="1" ht="12.5" x14ac:dyDescent="0.25"/>
    <row r="311" s="82" customFormat="1" ht="12.5" x14ac:dyDescent="0.25"/>
    <row r="312" s="82" customFormat="1" ht="12.5" x14ac:dyDescent="0.25"/>
    <row r="313" s="82" customFormat="1" ht="12.5" x14ac:dyDescent="0.25"/>
    <row r="314" s="82" customFormat="1" ht="12.5" x14ac:dyDescent="0.25"/>
    <row r="315" s="82" customFormat="1" ht="12.5" x14ac:dyDescent="0.25"/>
    <row r="316" s="82" customFormat="1" ht="12.5" x14ac:dyDescent="0.25"/>
    <row r="317" s="82" customFormat="1" ht="12.5" x14ac:dyDescent="0.25"/>
    <row r="318" s="82" customFormat="1" ht="12.5" x14ac:dyDescent="0.25"/>
    <row r="319" s="82" customFormat="1" ht="12.5" x14ac:dyDescent="0.25"/>
    <row r="320" s="82" customFormat="1" ht="12.5" x14ac:dyDescent="0.25"/>
    <row r="321" s="82" customFormat="1" ht="12.5" x14ac:dyDescent="0.25"/>
    <row r="322" s="82" customFormat="1" ht="12.5" x14ac:dyDescent="0.25"/>
    <row r="323" s="82" customFormat="1" ht="12.5" x14ac:dyDescent="0.25"/>
    <row r="324" s="82" customFormat="1" ht="12.5" x14ac:dyDescent="0.25"/>
    <row r="325" s="82" customFormat="1" ht="12.5" x14ac:dyDescent="0.25"/>
    <row r="326" s="82" customFormat="1" ht="12.5" x14ac:dyDescent="0.25"/>
    <row r="327" s="82" customFormat="1" ht="12.5" x14ac:dyDescent="0.25"/>
    <row r="328" s="82" customFormat="1" ht="12.5" x14ac:dyDescent="0.25"/>
    <row r="329" s="82" customFormat="1" ht="12.5" x14ac:dyDescent="0.25"/>
    <row r="330" s="82" customFormat="1" ht="12.5" x14ac:dyDescent="0.25"/>
    <row r="331" s="82" customFormat="1" ht="12.5" x14ac:dyDescent="0.25"/>
    <row r="332" s="82" customFormat="1" ht="12.5" x14ac:dyDescent="0.25"/>
    <row r="333" s="82" customFormat="1" ht="12.5" x14ac:dyDescent="0.25"/>
    <row r="334" s="82" customFormat="1" ht="12.5" x14ac:dyDescent="0.25"/>
    <row r="335" s="82" customFormat="1" ht="12.5" x14ac:dyDescent="0.25"/>
    <row r="336" s="82" customFormat="1" ht="12.5" x14ac:dyDescent="0.25"/>
    <row r="337" s="82" customFormat="1" ht="12.5" x14ac:dyDescent="0.25"/>
    <row r="338" s="82" customFormat="1" ht="12.5" x14ac:dyDescent="0.25"/>
    <row r="339" s="82" customFormat="1" ht="12.5" x14ac:dyDescent="0.25"/>
    <row r="340" s="82" customFormat="1" ht="12.5" x14ac:dyDescent="0.25"/>
    <row r="341" s="82" customFormat="1" ht="12.5" x14ac:dyDescent="0.25"/>
    <row r="342" s="82" customFormat="1" ht="12.5" x14ac:dyDescent="0.25"/>
    <row r="343" s="82" customFormat="1" ht="12.5" x14ac:dyDescent="0.25"/>
    <row r="344" s="82" customFormat="1" ht="12.5" x14ac:dyDescent="0.25"/>
    <row r="345" s="82" customFormat="1" ht="12.5" x14ac:dyDescent="0.25"/>
    <row r="346" s="82" customFormat="1" ht="12.5" x14ac:dyDescent="0.25"/>
    <row r="347" s="82" customFormat="1" ht="12.5" x14ac:dyDescent="0.25"/>
    <row r="348" s="82" customFormat="1" ht="12.5" x14ac:dyDescent="0.25"/>
    <row r="349" s="82" customFormat="1" ht="12.5" x14ac:dyDescent="0.25"/>
    <row r="350" s="82" customFormat="1" ht="12.5" x14ac:dyDescent="0.25"/>
    <row r="351" s="82" customFormat="1" ht="12.5" x14ac:dyDescent="0.25"/>
    <row r="352" s="82" customFormat="1" ht="12.5" x14ac:dyDescent="0.25"/>
    <row r="353" s="82" customFormat="1" ht="12.5" x14ac:dyDescent="0.25"/>
    <row r="354" s="82" customFormat="1" ht="12.5" x14ac:dyDescent="0.25"/>
    <row r="355" s="82" customFormat="1" ht="12.5" x14ac:dyDescent="0.25"/>
    <row r="356" s="82" customFormat="1" ht="12.5" x14ac:dyDescent="0.25"/>
    <row r="357" s="82" customFormat="1" ht="12.5" x14ac:dyDescent="0.25"/>
    <row r="358" s="82" customFormat="1" ht="12.5" x14ac:dyDescent="0.25"/>
    <row r="359" s="82" customFormat="1" ht="12.5" x14ac:dyDescent="0.25"/>
    <row r="360" s="82" customFormat="1" ht="12.5" x14ac:dyDescent="0.25"/>
    <row r="361" s="82" customFormat="1" ht="12.5" x14ac:dyDescent="0.25"/>
    <row r="362" s="82" customFormat="1" ht="12.5" x14ac:dyDescent="0.25"/>
    <row r="363" s="82" customFormat="1" ht="12.5" x14ac:dyDescent="0.25"/>
    <row r="364" s="82" customFormat="1" ht="12.5" x14ac:dyDescent="0.25"/>
    <row r="365" s="82" customFormat="1" ht="12.5" x14ac:dyDescent="0.25"/>
    <row r="366" s="82" customFormat="1" ht="12.5" x14ac:dyDescent="0.25"/>
    <row r="367" s="82" customFormat="1" ht="12.5" x14ac:dyDescent="0.25"/>
    <row r="368" s="82" customFormat="1" ht="12.5" x14ac:dyDescent="0.25"/>
    <row r="369" s="82" customFormat="1" ht="12.5" x14ac:dyDescent="0.25"/>
    <row r="370" s="82" customFormat="1" ht="12.5" x14ac:dyDescent="0.25"/>
    <row r="371" s="82" customFormat="1" ht="12.5" x14ac:dyDescent="0.25"/>
    <row r="372" s="82" customFormat="1" ht="12.5" x14ac:dyDescent="0.25"/>
    <row r="373" s="82" customFormat="1" ht="12.5" x14ac:dyDescent="0.25"/>
    <row r="374" s="82" customFormat="1" ht="12.5" x14ac:dyDescent="0.25"/>
    <row r="375" s="82" customFormat="1" ht="12.5" x14ac:dyDescent="0.25"/>
    <row r="376" s="82" customFormat="1" ht="12.5" x14ac:dyDescent="0.25"/>
    <row r="377" s="82" customFormat="1" ht="12.5" x14ac:dyDescent="0.25"/>
    <row r="378" s="82" customFormat="1" ht="12.5" x14ac:dyDescent="0.25"/>
    <row r="379" s="82" customFormat="1" ht="12.5" x14ac:dyDescent="0.25"/>
    <row r="380" s="82" customFormat="1" ht="12.5" x14ac:dyDescent="0.25"/>
    <row r="381" s="82" customFormat="1" ht="12.5" x14ac:dyDescent="0.25"/>
    <row r="382" s="82" customFormat="1" ht="12.5" x14ac:dyDescent="0.25"/>
    <row r="383" s="82" customFormat="1" ht="12.5" x14ac:dyDescent="0.25"/>
    <row r="384" s="82" customFormat="1" ht="12.5" x14ac:dyDescent="0.25"/>
    <row r="385" s="82" customFormat="1" ht="12.5" x14ac:dyDescent="0.25"/>
    <row r="386" s="82" customFormat="1" ht="12.5" x14ac:dyDescent="0.25"/>
    <row r="387" s="82" customFormat="1" ht="12.5" x14ac:dyDescent="0.25"/>
    <row r="388" s="82" customFormat="1" ht="12.5" x14ac:dyDescent="0.25"/>
    <row r="389" s="82" customFormat="1" ht="12.5" x14ac:dyDescent="0.25"/>
    <row r="390" s="82" customFormat="1" ht="12.5" x14ac:dyDescent="0.25"/>
    <row r="391" s="82" customFormat="1" ht="12.5" x14ac:dyDescent="0.25"/>
    <row r="392" s="82" customFormat="1" ht="12.5" x14ac:dyDescent="0.25"/>
    <row r="393" s="82" customFormat="1" ht="12.5" x14ac:dyDescent="0.25"/>
    <row r="394" s="82" customFormat="1" ht="12.5" x14ac:dyDescent="0.25"/>
    <row r="395" s="82" customFormat="1" ht="12.5" x14ac:dyDescent="0.25"/>
    <row r="396" s="82" customFormat="1" ht="12.5" x14ac:dyDescent="0.25"/>
    <row r="397" s="82" customFormat="1" ht="12.5" x14ac:dyDescent="0.25"/>
    <row r="398" s="82" customFormat="1" ht="12.5" x14ac:dyDescent="0.25"/>
    <row r="399" s="82" customFormat="1" ht="12.5" x14ac:dyDescent="0.25"/>
    <row r="400" s="82" customFormat="1" ht="12.5" x14ac:dyDescent="0.25"/>
    <row r="401" s="82" customFormat="1" ht="12.5" x14ac:dyDescent="0.25"/>
    <row r="402" s="82" customFormat="1" ht="12.5" x14ac:dyDescent="0.25"/>
    <row r="403" s="82" customFormat="1" ht="12.5" x14ac:dyDescent="0.25"/>
    <row r="404" s="82" customFormat="1" ht="12.5" x14ac:dyDescent="0.25"/>
    <row r="405" s="82" customFormat="1" ht="12.5" x14ac:dyDescent="0.25"/>
    <row r="406" s="82" customFormat="1" ht="12.5" x14ac:dyDescent="0.25"/>
    <row r="407" s="82" customFormat="1" ht="12.5" x14ac:dyDescent="0.25"/>
    <row r="408" s="82" customFormat="1" ht="12.5" x14ac:dyDescent="0.25"/>
    <row r="409" s="82" customFormat="1" ht="12.5" x14ac:dyDescent="0.25"/>
    <row r="410" s="82" customFormat="1" ht="12.5" x14ac:dyDescent="0.25"/>
    <row r="411" s="82" customFormat="1" ht="12.5" x14ac:dyDescent="0.25"/>
    <row r="412" s="82" customFormat="1" ht="12.5" x14ac:dyDescent="0.25"/>
    <row r="413" s="82" customFormat="1" ht="12.5" x14ac:dyDescent="0.25"/>
    <row r="414" s="82" customFormat="1" ht="12.5" x14ac:dyDescent="0.25"/>
    <row r="415" s="82" customFormat="1" ht="12.5" x14ac:dyDescent="0.25"/>
    <row r="416" s="82" customFormat="1" ht="12.5" x14ac:dyDescent="0.25"/>
    <row r="417" s="82" customFormat="1" ht="12.5" x14ac:dyDescent="0.25"/>
    <row r="418" s="82" customFormat="1" ht="12.5" x14ac:dyDescent="0.25"/>
    <row r="419" s="82" customFormat="1" ht="12.5" x14ac:dyDescent="0.25"/>
    <row r="420" s="82" customFormat="1" ht="12.5" x14ac:dyDescent="0.25"/>
    <row r="421" s="82" customFormat="1" ht="12.5" x14ac:dyDescent="0.25"/>
    <row r="422" s="82" customFormat="1" ht="12.5" x14ac:dyDescent="0.25"/>
    <row r="423" s="82" customFormat="1" ht="12.5" x14ac:dyDescent="0.25"/>
    <row r="424" s="82" customFormat="1" ht="12.5" x14ac:dyDescent="0.25"/>
    <row r="425" s="82" customFormat="1" ht="12.5" x14ac:dyDescent="0.25"/>
    <row r="426" s="82" customFormat="1" ht="12.5" x14ac:dyDescent="0.25"/>
    <row r="427" s="82" customFormat="1" ht="12.5" x14ac:dyDescent="0.25"/>
    <row r="428" s="82" customFormat="1" ht="12.5" x14ac:dyDescent="0.25"/>
    <row r="429" s="82" customFormat="1" ht="12.5" x14ac:dyDescent="0.25"/>
    <row r="430" s="82" customFormat="1" ht="12.5" x14ac:dyDescent="0.25"/>
    <row r="431" s="82" customFormat="1" ht="12.5" x14ac:dyDescent="0.25"/>
    <row r="432" s="82" customFormat="1" ht="12.5" x14ac:dyDescent="0.25"/>
    <row r="433" s="82" customFormat="1" ht="12.5" x14ac:dyDescent="0.25"/>
    <row r="434" s="82" customFormat="1" ht="12.5" x14ac:dyDescent="0.25"/>
    <row r="435" s="82" customFormat="1" ht="12.5" x14ac:dyDescent="0.25"/>
    <row r="436" s="82" customFormat="1" ht="12.5" x14ac:dyDescent="0.25"/>
    <row r="437" s="82" customFormat="1" ht="12.5" x14ac:dyDescent="0.25"/>
    <row r="438" s="82" customFormat="1" ht="12.5" x14ac:dyDescent="0.25"/>
    <row r="439" s="82" customFormat="1" ht="12.5" x14ac:dyDescent="0.25"/>
    <row r="440" s="82" customFormat="1" ht="12.5" x14ac:dyDescent="0.25"/>
    <row r="441" s="82" customFormat="1" ht="12.5" x14ac:dyDescent="0.25"/>
    <row r="442" s="82" customFormat="1" ht="12.5" x14ac:dyDescent="0.25"/>
    <row r="443" s="82" customFormat="1" ht="12.5" x14ac:dyDescent="0.25"/>
    <row r="444" s="82" customFormat="1" ht="12.5" x14ac:dyDescent="0.25"/>
    <row r="445" s="82" customFormat="1" ht="12.5" x14ac:dyDescent="0.25"/>
    <row r="446" s="82" customFormat="1" ht="12.5" x14ac:dyDescent="0.25"/>
    <row r="447" s="82" customFormat="1" ht="12.5" x14ac:dyDescent="0.25"/>
    <row r="448" s="82" customFormat="1" ht="12.5" x14ac:dyDescent="0.25"/>
    <row r="449" s="82" customFormat="1" ht="12.5" x14ac:dyDescent="0.25"/>
    <row r="450" s="82" customFormat="1" ht="12.5" x14ac:dyDescent="0.25"/>
    <row r="451" s="82" customFormat="1" ht="12.5" x14ac:dyDescent="0.25"/>
    <row r="452" s="82" customFormat="1" ht="12.5" x14ac:dyDescent="0.25"/>
    <row r="453" s="82" customFormat="1" ht="12.5" x14ac:dyDescent="0.25"/>
    <row r="454" s="82" customFormat="1" ht="12.5" x14ac:dyDescent="0.25"/>
    <row r="455" s="82" customFormat="1" ht="12.5" x14ac:dyDescent="0.25"/>
    <row r="456" s="82" customFormat="1" ht="12.5" x14ac:dyDescent="0.25"/>
    <row r="457" s="82" customFormat="1" ht="12.5" x14ac:dyDescent="0.25"/>
    <row r="458" s="82" customFormat="1" ht="12.5" x14ac:dyDescent="0.25"/>
    <row r="459" s="82" customFormat="1" ht="12.5" x14ac:dyDescent="0.25"/>
    <row r="460" s="82" customFormat="1" ht="12.5" x14ac:dyDescent="0.25"/>
    <row r="461" s="82" customFormat="1" ht="12.5" x14ac:dyDescent="0.25"/>
    <row r="462" s="82" customFormat="1" ht="12.5" x14ac:dyDescent="0.25"/>
    <row r="463" s="82" customFormat="1" ht="12.5" x14ac:dyDescent="0.25"/>
    <row r="464" s="82" customFormat="1" ht="12.5" x14ac:dyDescent="0.25"/>
    <row r="465" s="82" customFormat="1" ht="12.5" x14ac:dyDescent="0.25"/>
    <row r="466" s="82" customFormat="1" ht="12.5" x14ac:dyDescent="0.25"/>
    <row r="467" s="82" customFormat="1" ht="12.5" x14ac:dyDescent="0.25"/>
    <row r="468" s="82" customFormat="1" ht="12.5" x14ac:dyDescent="0.25"/>
    <row r="469" s="82" customFormat="1" ht="12.5" x14ac:dyDescent="0.25"/>
    <row r="470" s="82" customFormat="1" ht="12.5" x14ac:dyDescent="0.25"/>
    <row r="471" s="82" customFormat="1" ht="12.5" x14ac:dyDescent="0.25"/>
    <row r="472" s="82" customFormat="1" ht="12.5" x14ac:dyDescent="0.25"/>
    <row r="473" s="82" customFormat="1" ht="12.5" x14ac:dyDescent="0.25"/>
    <row r="474" s="82" customFormat="1" ht="12.5" x14ac:dyDescent="0.25"/>
    <row r="475" s="82" customFormat="1" ht="12.5" x14ac:dyDescent="0.25"/>
    <row r="476" s="82" customFormat="1" ht="12.5" x14ac:dyDescent="0.25"/>
    <row r="477" s="82" customFormat="1" ht="12.5" x14ac:dyDescent="0.25"/>
    <row r="478" s="82" customFormat="1" ht="12.5" x14ac:dyDescent="0.25"/>
    <row r="479" s="82" customFormat="1" ht="12.5" x14ac:dyDescent="0.25"/>
    <row r="480" s="82" customFormat="1" ht="12.5" x14ac:dyDescent="0.25"/>
    <row r="481" s="82" customFormat="1" ht="12.5" x14ac:dyDescent="0.25"/>
    <row r="482" s="82" customFormat="1" ht="12.5" x14ac:dyDescent="0.25"/>
    <row r="483" s="82" customFormat="1" ht="12.5" x14ac:dyDescent="0.25"/>
    <row r="484" s="82" customFormat="1" ht="12.5" x14ac:dyDescent="0.25"/>
    <row r="485" s="82" customFormat="1" ht="12.5" x14ac:dyDescent="0.25"/>
    <row r="486" s="82" customFormat="1" ht="12.5" x14ac:dyDescent="0.25"/>
    <row r="487" s="82" customFormat="1" ht="12.5" x14ac:dyDescent="0.25"/>
    <row r="488" s="82" customFormat="1" ht="12.5" x14ac:dyDescent="0.25"/>
    <row r="489" s="82" customFormat="1" ht="12.5" x14ac:dyDescent="0.25"/>
    <row r="490" s="82" customFormat="1" ht="12.5" x14ac:dyDescent="0.25"/>
    <row r="491" s="82" customFormat="1" ht="12.5" x14ac:dyDescent="0.25"/>
    <row r="492" s="82" customFormat="1" ht="12.5" x14ac:dyDescent="0.25"/>
    <row r="493" s="82" customFormat="1" ht="12.5" x14ac:dyDescent="0.25"/>
    <row r="494" s="82" customFormat="1" ht="12.5" x14ac:dyDescent="0.25"/>
    <row r="495" s="82" customFormat="1" ht="12.5" x14ac:dyDescent="0.25"/>
    <row r="496" s="82" customFormat="1" ht="12.5" x14ac:dyDescent="0.25"/>
    <row r="497" s="82" customFormat="1" ht="12.5" x14ac:dyDescent="0.25"/>
    <row r="498" s="82" customFormat="1" ht="12.5" x14ac:dyDescent="0.25"/>
    <row r="499" s="82" customFormat="1" ht="12.5" x14ac:dyDescent="0.25"/>
    <row r="500" s="82" customFormat="1" ht="12.5" x14ac:dyDescent="0.25"/>
    <row r="501" s="82" customFormat="1" ht="12.5" x14ac:dyDescent="0.25"/>
    <row r="502" s="82" customFormat="1" ht="12.5" x14ac:dyDescent="0.25"/>
    <row r="503" s="82" customFormat="1" ht="12.5" x14ac:dyDescent="0.25"/>
    <row r="504" s="82" customFormat="1" ht="12.5" x14ac:dyDescent="0.25"/>
    <row r="505" s="82" customFormat="1" ht="12.5" x14ac:dyDescent="0.25"/>
    <row r="506" s="82" customFormat="1" ht="12.5" x14ac:dyDescent="0.25"/>
    <row r="507" s="82" customFormat="1" ht="12.5" x14ac:dyDescent="0.25"/>
    <row r="508" s="82" customFormat="1" ht="12.5" x14ac:dyDescent="0.25"/>
    <row r="509" s="82" customFormat="1" ht="12.5" x14ac:dyDescent="0.25"/>
    <row r="510" s="82" customFormat="1" ht="12.5" x14ac:dyDescent="0.25"/>
    <row r="511" s="82" customFormat="1" ht="12.5" x14ac:dyDescent="0.25"/>
    <row r="512" s="82" customFormat="1" ht="12.5" x14ac:dyDescent="0.25"/>
    <row r="513" s="82" customFormat="1" ht="12.5" x14ac:dyDescent="0.25"/>
    <row r="514" s="82" customFormat="1" ht="12.5" x14ac:dyDescent="0.25"/>
    <row r="515" s="82" customFormat="1" ht="12.5" x14ac:dyDescent="0.25"/>
    <row r="516" s="82" customFormat="1" ht="12.5" x14ac:dyDescent="0.25"/>
    <row r="517" s="82" customFormat="1" ht="12.5" x14ac:dyDescent="0.25"/>
    <row r="518" s="82" customFormat="1" ht="12.5" x14ac:dyDescent="0.25"/>
    <row r="519" s="82" customFormat="1" ht="12.5" x14ac:dyDescent="0.25"/>
    <row r="520" s="82" customFormat="1" ht="12.5" x14ac:dyDescent="0.25"/>
    <row r="521" s="82" customFormat="1" ht="12.5" x14ac:dyDescent="0.25"/>
    <row r="522" s="82" customFormat="1" ht="12.5" x14ac:dyDescent="0.25"/>
    <row r="523" s="82" customFormat="1" ht="12.5" x14ac:dyDescent="0.25"/>
    <row r="524" s="82" customFormat="1" ht="12.5" x14ac:dyDescent="0.25"/>
    <row r="525" s="82" customFormat="1" ht="12.5" x14ac:dyDescent="0.25"/>
    <row r="526" s="82" customFormat="1" ht="12.5" x14ac:dyDescent="0.25"/>
    <row r="527" s="82" customFormat="1" ht="12.5" x14ac:dyDescent="0.25"/>
    <row r="528" s="82" customFormat="1" ht="12.5" x14ac:dyDescent="0.25"/>
    <row r="529" s="82" customFormat="1" ht="12.5" x14ac:dyDescent="0.25"/>
    <row r="530" s="82" customFormat="1" ht="12.5" x14ac:dyDescent="0.25"/>
    <row r="531" s="82" customFormat="1" ht="12.5" x14ac:dyDescent="0.25"/>
    <row r="532" s="82" customFormat="1" ht="12.5" x14ac:dyDescent="0.25"/>
    <row r="533" s="82" customFormat="1" ht="12.5" x14ac:dyDescent="0.25"/>
    <row r="534" s="82" customFormat="1" ht="12.5" x14ac:dyDescent="0.25"/>
    <row r="535" s="82" customFormat="1" ht="12.5" x14ac:dyDescent="0.25"/>
    <row r="536" s="82" customFormat="1" ht="12.5" x14ac:dyDescent="0.25"/>
    <row r="537" s="82" customFormat="1" ht="12.5" x14ac:dyDescent="0.25"/>
    <row r="538" s="82" customFormat="1" ht="12.5" x14ac:dyDescent="0.25"/>
    <row r="539" s="82" customFormat="1" ht="12.5" x14ac:dyDescent="0.25"/>
    <row r="540" s="82" customFormat="1" ht="12.5" x14ac:dyDescent="0.25"/>
    <row r="541" s="82" customFormat="1" ht="12.5" x14ac:dyDescent="0.25"/>
    <row r="542" s="82" customFormat="1" ht="12.5" x14ac:dyDescent="0.25"/>
    <row r="543" s="82" customFormat="1" ht="12.5" x14ac:dyDescent="0.25"/>
    <row r="544" s="82" customFormat="1" ht="12.5" x14ac:dyDescent="0.25"/>
    <row r="545" s="82" customFormat="1" ht="12.5" x14ac:dyDescent="0.25"/>
    <row r="546" s="82" customFormat="1" ht="12.5" x14ac:dyDescent="0.25"/>
    <row r="547" s="82" customFormat="1" ht="12.5" x14ac:dyDescent="0.25"/>
    <row r="548" s="82" customFormat="1" ht="12.5" x14ac:dyDescent="0.25"/>
    <row r="549" s="82" customFormat="1" ht="12.5" x14ac:dyDescent="0.25"/>
    <row r="550" s="82" customFormat="1" ht="12.5" x14ac:dyDescent="0.25"/>
    <row r="551" s="82" customFormat="1" ht="12.5" x14ac:dyDescent="0.25"/>
    <row r="552" s="82" customFormat="1" ht="12.5" x14ac:dyDescent="0.25"/>
    <row r="553" s="82" customFormat="1" ht="12.5" x14ac:dyDescent="0.25"/>
    <row r="554" s="82" customFormat="1" ht="12.5" x14ac:dyDescent="0.25"/>
    <row r="555" s="82" customFormat="1" ht="12.5" x14ac:dyDescent="0.25"/>
    <row r="556" s="82" customFormat="1" ht="12.5" x14ac:dyDescent="0.25"/>
    <row r="557" s="82" customFormat="1" ht="12.5" x14ac:dyDescent="0.25"/>
    <row r="558" s="82" customFormat="1" ht="12.5" x14ac:dyDescent="0.25"/>
    <row r="559" s="82" customFormat="1" ht="12.5" x14ac:dyDescent="0.25"/>
    <row r="560" s="82" customFormat="1" ht="12.5" x14ac:dyDescent="0.25"/>
    <row r="561" s="82" customFormat="1" ht="12.5" x14ac:dyDescent="0.25"/>
    <row r="562" s="82" customFormat="1" ht="12.5" x14ac:dyDescent="0.25"/>
    <row r="563" s="82" customFormat="1" ht="12.5" x14ac:dyDescent="0.25"/>
    <row r="564" s="82" customFormat="1" ht="12.5" x14ac:dyDescent="0.25"/>
    <row r="565" s="82" customFormat="1" ht="12.5" x14ac:dyDescent="0.25"/>
    <row r="566" s="82" customFormat="1" ht="12.5" x14ac:dyDescent="0.25"/>
    <row r="567" s="82" customFormat="1" ht="12.5" x14ac:dyDescent="0.25"/>
    <row r="568" s="82" customFormat="1" ht="12.5" x14ac:dyDescent="0.25"/>
    <row r="569" s="82" customFormat="1" ht="12.5" x14ac:dyDescent="0.25"/>
    <row r="570" s="82" customFormat="1" ht="12.5" x14ac:dyDescent="0.25"/>
    <row r="571" s="82" customFormat="1" ht="12.5" x14ac:dyDescent="0.25"/>
    <row r="572" s="82" customFormat="1" ht="12.5" x14ac:dyDescent="0.25"/>
    <row r="573" s="82" customFormat="1" ht="12.5" x14ac:dyDescent="0.25"/>
    <row r="574" s="82" customFormat="1" ht="12.5" x14ac:dyDescent="0.25"/>
    <row r="575" s="82" customFormat="1" ht="12.5" x14ac:dyDescent="0.25"/>
    <row r="576" s="82" customFormat="1" ht="12.5" x14ac:dyDescent="0.25"/>
    <row r="577" s="82" customFormat="1" ht="12.5" x14ac:dyDescent="0.25"/>
    <row r="578" s="82" customFormat="1" ht="12.5" x14ac:dyDescent="0.25"/>
    <row r="579" s="82" customFormat="1" ht="12.5" x14ac:dyDescent="0.25"/>
    <row r="580" s="82" customFormat="1" ht="12.5" x14ac:dyDescent="0.25"/>
    <row r="581" s="82" customFormat="1" ht="12.5" x14ac:dyDescent="0.25"/>
    <row r="582" s="82" customFormat="1" ht="12.5" x14ac:dyDescent="0.25"/>
    <row r="583" s="82" customFormat="1" ht="12.5" x14ac:dyDescent="0.25"/>
    <row r="584" s="82" customFormat="1" ht="12.5" x14ac:dyDescent="0.25"/>
    <row r="585" s="82" customFormat="1" ht="12.5" x14ac:dyDescent="0.25"/>
    <row r="586" s="82" customFormat="1" ht="12.5" x14ac:dyDescent="0.25"/>
    <row r="587" s="82" customFormat="1" ht="12.5" x14ac:dyDescent="0.25"/>
    <row r="588" s="82" customFormat="1" ht="12.5" x14ac:dyDescent="0.25"/>
    <row r="589" s="82" customFormat="1" ht="12.5" x14ac:dyDescent="0.25"/>
    <row r="590" s="82" customFormat="1" ht="12.5" x14ac:dyDescent="0.25"/>
    <row r="591" s="82" customFormat="1" ht="12.5" x14ac:dyDescent="0.25"/>
    <row r="592" s="82" customFormat="1" ht="12.5" x14ac:dyDescent="0.25"/>
    <row r="593" s="82" customFormat="1" ht="12.5" x14ac:dyDescent="0.25"/>
    <row r="594" s="82" customFormat="1" ht="12.5" x14ac:dyDescent="0.25"/>
    <row r="595" s="82" customFormat="1" ht="12.5" x14ac:dyDescent="0.25"/>
    <row r="596" s="82" customFormat="1" ht="12.5" x14ac:dyDescent="0.25"/>
    <row r="597" s="82" customFormat="1" ht="12.5" x14ac:dyDescent="0.25"/>
    <row r="598" s="82" customFormat="1" ht="12.5" x14ac:dyDescent="0.25"/>
    <row r="599" s="82" customFormat="1" ht="12.5" x14ac:dyDescent="0.25"/>
    <row r="600" s="82" customFormat="1" ht="12.5" x14ac:dyDescent="0.25"/>
    <row r="601" s="82" customFormat="1" ht="12.5" x14ac:dyDescent="0.25"/>
    <row r="602" s="82" customFormat="1" ht="12.5" x14ac:dyDescent="0.25"/>
    <row r="603" s="82" customFormat="1" ht="12.5" x14ac:dyDescent="0.25"/>
    <row r="604" s="82" customFormat="1" ht="12.5" x14ac:dyDescent="0.25"/>
    <row r="605" s="82" customFormat="1" ht="12.5" x14ac:dyDescent="0.25"/>
    <row r="606" s="82" customFormat="1" ht="12.5" x14ac:dyDescent="0.25"/>
    <row r="607" s="82" customFormat="1" ht="12.5" x14ac:dyDescent="0.25"/>
    <row r="608" s="82" customFormat="1" ht="12.5" x14ac:dyDescent="0.25"/>
    <row r="609" s="82" customFormat="1" ht="12.5" x14ac:dyDescent="0.25"/>
    <row r="610" s="82" customFormat="1" ht="12.5" x14ac:dyDescent="0.25"/>
    <row r="611" s="82" customFormat="1" ht="12.5" x14ac:dyDescent="0.25"/>
    <row r="612" s="82" customFormat="1" ht="12.5" x14ac:dyDescent="0.25"/>
    <row r="613" s="82" customFormat="1" ht="12.5" x14ac:dyDescent="0.25"/>
    <row r="614" s="82" customFormat="1" ht="12.5" x14ac:dyDescent="0.25"/>
    <row r="615" s="82" customFormat="1" ht="12.5" x14ac:dyDescent="0.25"/>
    <row r="616" s="82" customFormat="1" ht="12.5" x14ac:dyDescent="0.25"/>
    <row r="617" s="82" customFormat="1" ht="12.5" x14ac:dyDescent="0.25"/>
    <row r="618" s="82" customFormat="1" ht="12.5" x14ac:dyDescent="0.25"/>
    <row r="619" s="82" customFormat="1" ht="12.5" x14ac:dyDescent="0.25"/>
    <row r="620" s="82" customFormat="1" ht="12.5" x14ac:dyDescent="0.25"/>
    <row r="621" s="82" customFormat="1" ht="12.5" x14ac:dyDescent="0.25"/>
    <row r="622" s="82" customFormat="1" ht="12.5" x14ac:dyDescent="0.25"/>
    <row r="623" s="82" customFormat="1" ht="12.5" x14ac:dyDescent="0.25"/>
    <row r="624" s="82" customFormat="1" ht="12.5" x14ac:dyDescent="0.25"/>
    <row r="625" s="82" customFormat="1" ht="12.5" x14ac:dyDescent="0.25"/>
    <row r="626" s="82" customFormat="1" ht="12.5" x14ac:dyDescent="0.25"/>
    <row r="627" s="82" customFormat="1" ht="12.5" x14ac:dyDescent="0.25"/>
    <row r="628" s="82" customFormat="1" ht="12.5" x14ac:dyDescent="0.25"/>
    <row r="629" s="82" customFormat="1" ht="12.5" x14ac:dyDescent="0.25"/>
    <row r="630" s="82" customFormat="1" ht="12.5" x14ac:dyDescent="0.25"/>
    <row r="631" s="82" customFormat="1" ht="12.5" x14ac:dyDescent="0.25"/>
    <row r="632" s="82" customFormat="1" ht="12.5" x14ac:dyDescent="0.25"/>
    <row r="633" s="82" customFormat="1" ht="12.5" x14ac:dyDescent="0.25"/>
    <row r="634" s="82" customFormat="1" ht="12.5" x14ac:dyDescent="0.25"/>
    <row r="635" s="82" customFormat="1" ht="12.5" x14ac:dyDescent="0.25"/>
    <row r="636" s="82" customFormat="1" ht="12.5" x14ac:dyDescent="0.25"/>
    <row r="637" s="82" customFormat="1" ht="12.5" x14ac:dyDescent="0.25"/>
    <row r="638" s="82" customFormat="1" ht="12.5" x14ac:dyDescent="0.25"/>
    <row r="639" s="82" customFormat="1" ht="12.5" x14ac:dyDescent="0.25"/>
    <row r="640" s="82" customFormat="1" ht="12.5" x14ac:dyDescent="0.25"/>
    <row r="641" s="82" customFormat="1" ht="12.5" x14ac:dyDescent="0.25"/>
    <row r="642" s="82" customFormat="1" ht="12.5" x14ac:dyDescent="0.25"/>
    <row r="643" s="82" customFormat="1" ht="12.5" x14ac:dyDescent="0.25"/>
    <row r="644" s="82" customFormat="1" ht="12.5" x14ac:dyDescent="0.25"/>
    <row r="645" s="82" customFormat="1" ht="12.5" x14ac:dyDescent="0.25"/>
    <row r="646" s="82" customFormat="1" ht="12.5" x14ac:dyDescent="0.25"/>
    <row r="647" s="82" customFormat="1" ht="12.5" x14ac:dyDescent="0.25"/>
    <row r="648" s="82" customFormat="1" ht="12.5" x14ac:dyDescent="0.25"/>
    <row r="649" s="82" customFormat="1" ht="12.5" x14ac:dyDescent="0.25"/>
    <row r="650" s="82" customFormat="1" ht="12.5" x14ac:dyDescent="0.25"/>
    <row r="651" s="82" customFormat="1" ht="12.5" x14ac:dyDescent="0.25"/>
    <row r="652" s="82" customFormat="1" ht="12.5" x14ac:dyDescent="0.25"/>
    <row r="653" s="82" customFormat="1" ht="12.5" x14ac:dyDescent="0.25"/>
    <row r="654" s="82" customFormat="1" ht="12.5" x14ac:dyDescent="0.25"/>
    <row r="655" s="82" customFormat="1" ht="12.5" x14ac:dyDescent="0.25"/>
    <row r="656" s="82" customFormat="1" ht="12.5" x14ac:dyDescent="0.25"/>
    <row r="657" s="82" customFormat="1" ht="12.5" x14ac:dyDescent="0.25"/>
    <row r="658" s="82" customFormat="1" ht="12.5" x14ac:dyDescent="0.25"/>
    <row r="659" s="82" customFormat="1" ht="12.5" x14ac:dyDescent="0.25"/>
    <row r="660" s="82" customFormat="1" ht="12.5" x14ac:dyDescent="0.25"/>
    <row r="661" s="82" customFormat="1" ht="12.5" x14ac:dyDescent="0.25"/>
    <row r="662" s="82" customFormat="1" ht="12.5" x14ac:dyDescent="0.25"/>
    <row r="663" s="82" customFormat="1" ht="12.5" x14ac:dyDescent="0.25"/>
    <row r="664" s="82" customFormat="1" ht="12.5" x14ac:dyDescent="0.25"/>
    <row r="665" s="82" customFormat="1" ht="12.5" x14ac:dyDescent="0.25"/>
    <row r="666" s="82" customFormat="1" ht="12.5" x14ac:dyDescent="0.25"/>
    <row r="667" s="82" customFormat="1" ht="12.5" x14ac:dyDescent="0.25"/>
    <row r="668" s="82" customFormat="1" ht="12.5" x14ac:dyDescent="0.25"/>
    <row r="669" s="82" customFormat="1" ht="12.5" x14ac:dyDescent="0.25"/>
    <row r="670" s="82" customFormat="1" ht="12.5" x14ac:dyDescent="0.25"/>
    <row r="671" s="82" customFormat="1" ht="12.5" x14ac:dyDescent="0.25"/>
    <row r="672" s="82" customFormat="1" ht="12.5" x14ac:dyDescent="0.25"/>
    <row r="673" s="82" customFormat="1" ht="12.5" x14ac:dyDescent="0.25"/>
    <row r="674" s="82" customFormat="1" ht="12.5" x14ac:dyDescent="0.25"/>
    <row r="675" s="82" customFormat="1" ht="12.5" x14ac:dyDescent="0.25"/>
    <row r="676" s="82" customFormat="1" ht="12.5" x14ac:dyDescent="0.25"/>
    <row r="677" s="82" customFormat="1" ht="12.5" x14ac:dyDescent="0.25"/>
    <row r="678" s="82" customFormat="1" ht="12.5" x14ac:dyDescent="0.25"/>
    <row r="679" s="82" customFormat="1" ht="12.5" x14ac:dyDescent="0.25"/>
    <row r="680" s="82" customFormat="1" ht="12.5" x14ac:dyDescent="0.25"/>
    <row r="681" s="82" customFormat="1" ht="12.5" x14ac:dyDescent="0.25"/>
    <row r="682" s="82" customFormat="1" ht="12.5" x14ac:dyDescent="0.25"/>
    <row r="683" s="82" customFormat="1" ht="12.5" x14ac:dyDescent="0.25"/>
    <row r="684" s="82" customFormat="1" ht="12.5" x14ac:dyDescent="0.25"/>
    <row r="685" s="82" customFormat="1" ht="12.5" x14ac:dyDescent="0.25"/>
    <row r="686" s="82" customFormat="1" ht="12.5" x14ac:dyDescent="0.25"/>
    <row r="687" s="82" customFormat="1" ht="12.5" x14ac:dyDescent="0.25"/>
    <row r="688" s="82" customFormat="1" ht="12.5" x14ac:dyDescent="0.25"/>
    <row r="689" s="82" customFormat="1" ht="12.5" x14ac:dyDescent="0.25"/>
    <row r="690" s="82" customFormat="1" ht="12.5" x14ac:dyDescent="0.25"/>
    <row r="691" s="82" customFormat="1" ht="12.5" x14ac:dyDescent="0.25"/>
    <row r="692" s="82" customFormat="1" ht="12.5" x14ac:dyDescent="0.25"/>
    <row r="693" s="82" customFormat="1" ht="12.5" x14ac:dyDescent="0.25"/>
    <row r="694" s="82" customFormat="1" ht="12.5" x14ac:dyDescent="0.25"/>
    <row r="695" s="82" customFormat="1" ht="12.5" x14ac:dyDescent="0.25"/>
    <row r="696" s="82" customFormat="1" ht="12.5" x14ac:dyDescent="0.25"/>
    <row r="697" s="82" customFormat="1" ht="12.5" x14ac:dyDescent="0.25"/>
    <row r="698" s="82" customFormat="1" ht="12.5" x14ac:dyDescent="0.25"/>
    <row r="699" s="82" customFormat="1" ht="12.5" x14ac:dyDescent="0.25"/>
    <row r="700" s="82" customFormat="1" ht="12.5" x14ac:dyDescent="0.25"/>
    <row r="701" s="82" customFormat="1" ht="12.5" x14ac:dyDescent="0.25"/>
    <row r="702" s="82" customFormat="1" ht="12.5" x14ac:dyDescent="0.25"/>
    <row r="703" s="82" customFormat="1" ht="12.5" x14ac:dyDescent="0.25"/>
    <row r="704" s="82" customFormat="1" ht="12.5" x14ac:dyDescent="0.25"/>
    <row r="705" s="82" customFormat="1" ht="12.5" x14ac:dyDescent="0.25"/>
    <row r="706" s="82" customFormat="1" ht="12.5" x14ac:dyDescent="0.25"/>
    <row r="707" s="82" customFormat="1" ht="12.5" x14ac:dyDescent="0.25"/>
    <row r="708" s="82" customFormat="1" ht="12.5" x14ac:dyDescent="0.25"/>
    <row r="709" s="82" customFormat="1" ht="12.5" x14ac:dyDescent="0.25"/>
    <row r="710" s="82" customFormat="1" ht="12.5" x14ac:dyDescent="0.25"/>
    <row r="711" s="82" customFormat="1" ht="12.5" x14ac:dyDescent="0.25"/>
    <row r="712" s="82" customFormat="1" ht="12.5" x14ac:dyDescent="0.25"/>
    <row r="713" s="82" customFormat="1" ht="12.5" x14ac:dyDescent="0.25"/>
    <row r="714" s="82" customFormat="1" ht="12.5" x14ac:dyDescent="0.25"/>
    <row r="715" s="82" customFormat="1" ht="12.5" x14ac:dyDescent="0.25"/>
    <row r="716" s="82" customFormat="1" ht="12.5" x14ac:dyDescent="0.25"/>
    <row r="717" s="82" customFormat="1" ht="12.5" x14ac:dyDescent="0.25"/>
    <row r="718" s="82" customFormat="1" ht="12.5" x14ac:dyDescent="0.25"/>
    <row r="719" s="82" customFormat="1" ht="12.5" x14ac:dyDescent="0.25"/>
    <row r="720" s="82" customFormat="1" ht="12.5" x14ac:dyDescent="0.25"/>
    <row r="721" s="82" customFormat="1" ht="12.5" x14ac:dyDescent="0.25"/>
    <row r="722" s="82" customFormat="1" ht="12.5" x14ac:dyDescent="0.25"/>
    <row r="723" s="82" customFormat="1" ht="12.5" x14ac:dyDescent="0.25"/>
    <row r="724" s="82" customFormat="1" ht="12.5" x14ac:dyDescent="0.25"/>
    <row r="725" s="82" customFormat="1" ht="12.5" x14ac:dyDescent="0.25"/>
    <row r="726" s="82" customFormat="1" ht="12.5" x14ac:dyDescent="0.25"/>
    <row r="727" s="82" customFormat="1" ht="12.5" x14ac:dyDescent="0.25"/>
    <row r="728" s="82" customFormat="1" ht="12.5" x14ac:dyDescent="0.25"/>
    <row r="729" s="82" customFormat="1" ht="12.5" x14ac:dyDescent="0.25"/>
    <row r="730" s="82" customFormat="1" ht="12.5" x14ac:dyDescent="0.25"/>
    <row r="731" s="82" customFormat="1" ht="12.5" x14ac:dyDescent="0.25"/>
    <row r="732" s="82" customFormat="1" ht="12.5" x14ac:dyDescent="0.25"/>
    <row r="733" s="82" customFormat="1" ht="12.5" x14ac:dyDescent="0.25"/>
    <row r="734" s="82" customFormat="1" ht="12.5" x14ac:dyDescent="0.25"/>
    <row r="735" s="82" customFormat="1" ht="12.5" x14ac:dyDescent="0.25"/>
    <row r="736" s="82" customFormat="1" ht="12.5" x14ac:dyDescent="0.25"/>
    <row r="737" s="82" customFormat="1" ht="12.5" x14ac:dyDescent="0.25"/>
    <row r="738" s="82" customFormat="1" ht="12.5" x14ac:dyDescent="0.25"/>
    <row r="739" s="82" customFormat="1" ht="12.5" x14ac:dyDescent="0.25"/>
    <row r="740" s="82" customFormat="1" ht="12.5" x14ac:dyDescent="0.25"/>
    <row r="741" s="82" customFormat="1" ht="12.5" x14ac:dyDescent="0.25"/>
    <row r="742" s="82" customFormat="1" ht="12.5" x14ac:dyDescent="0.25"/>
    <row r="743" s="82" customFormat="1" ht="12.5" x14ac:dyDescent="0.25"/>
    <row r="744" s="82" customFormat="1" ht="12.5" x14ac:dyDescent="0.25"/>
    <row r="745" s="82" customFormat="1" ht="12.5" x14ac:dyDescent="0.25"/>
    <row r="746" s="82" customFormat="1" ht="12.5" x14ac:dyDescent="0.25"/>
    <row r="747" s="82" customFormat="1" ht="12.5" x14ac:dyDescent="0.25"/>
    <row r="748" s="82" customFormat="1" ht="12.5" x14ac:dyDescent="0.25"/>
    <row r="749" s="82" customFormat="1" ht="12.5" x14ac:dyDescent="0.25"/>
    <row r="750" s="82" customFormat="1" ht="12.5" x14ac:dyDescent="0.25"/>
    <row r="751" s="82" customFormat="1" ht="12.5" x14ac:dyDescent="0.25"/>
    <row r="752" s="82" customFormat="1" ht="12.5" x14ac:dyDescent="0.25"/>
    <row r="753" s="82" customFormat="1" ht="12.5" x14ac:dyDescent="0.25"/>
    <row r="754" s="82" customFormat="1" ht="12.5" x14ac:dyDescent="0.25"/>
    <row r="755" s="82" customFormat="1" ht="12.5" x14ac:dyDescent="0.25"/>
    <row r="756" s="82" customFormat="1" ht="12.5" x14ac:dyDescent="0.25"/>
    <row r="757" s="82" customFormat="1" ht="12.5" x14ac:dyDescent="0.25"/>
    <row r="758" s="82" customFormat="1" ht="12.5" x14ac:dyDescent="0.25"/>
    <row r="759" s="82" customFormat="1" ht="12.5" x14ac:dyDescent="0.25"/>
    <row r="760" s="82" customFormat="1" ht="12.5" x14ac:dyDescent="0.25"/>
    <row r="761" s="82" customFormat="1" ht="12.5" x14ac:dyDescent="0.25"/>
    <row r="762" s="82" customFormat="1" ht="12.5" x14ac:dyDescent="0.25"/>
    <row r="763" s="82" customFormat="1" ht="12.5" x14ac:dyDescent="0.25"/>
    <row r="764" s="82" customFormat="1" ht="12.5" x14ac:dyDescent="0.25"/>
    <row r="765" s="82" customFormat="1" ht="12.5" x14ac:dyDescent="0.25"/>
    <row r="766" s="82" customFormat="1" ht="12.5" x14ac:dyDescent="0.25"/>
    <row r="767" s="82" customFormat="1" ht="12.5" x14ac:dyDescent="0.25"/>
    <row r="768" s="82" customFormat="1" ht="12.5" x14ac:dyDescent="0.25"/>
    <row r="769" s="82" customFormat="1" ht="12.5" x14ac:dyDescent="0.25"/>
    <row r="770" s="82" customFormat="1" ht="12.5" x14ac:dyDescent="0.25"/>
    <row r="771" s="82" customFormat="1" ht="12.5" x14ac:dyDescent="0.25"/>
    <row r="772" s="82" customFormat="1" ht="12.5" x14ac:dyDescent="0.25"/>
    <row r="773" s="82" customFormat="1" ht="12.5" x14ac:dyDescent="0.25"/>
    <row r="774" s="82" customFormat="1" ht="12.5" x14ac:dyDescent="0.25"/>
    <row r="775" s="82" customFormat="1" ht="12.5" x14ac:dyDescent="0.25"/>
    <row r="776" s="82" customFormat="1" ht="12.5" x14ac:dyDescent="0.25"/>
    <row r="777" s="82" customFormat="1" ht="12.5" x14ac:dyDescent="0.25"/>
    <row r="778" s="82" customFormat="1" ht="12.5" x14ac:dyDescent="0.25"/>
    <row r="779" s="82" customFormat="1" ht="12.5" x14ac:dyDescent="0.25"/>
    <row r="780" s="82" customFormat="1" ht="12.5" x14ac:dyDescent="0.25"/>
    <row r="781" s="82" customFormat="1" ht="12.5" x14ac:dyDescent="0.25"/>
    <row r="782" s="82" customFormat="1" ht="12.5" x14ac:dyDescent="0.25"/>
    <row r="783" s="82" customFormat="1" ht="12.5" x14ac:dyDescent="0.25"/>
    <row r="784" s="82" customFormat="1" ht="12.5" x14ac:dyDescent="0.25"/>
    <row r="785" s="82" customFormat="1" ht="12.5" x14ac:dyDescent="0.25"/>
    <row r="786" s="82" customFormat="1" ht="12.5" x14ac:dyDescent="0.25"/>
    <row r="787" s="82" customFormat="1" ht="12.5" x14ac:dyDescent="0.25"/>
    <row r="788" s="82" customFormat="1" ht="12.5" x14ac:dyDescent="0.25"/>
    <row r="789" s="82" customFormat="1" ht="12.5" x14ac:dyDescent="0.25"/>
    <row r="790" s="82" customFormat="1" ht="12.5" x14ac:dyDescent="0.25"/>
    <row r="791" s="82" customFormat="1" ht="12.5" x14ac:dyDescent="0.25"/>
    <row r="792" s="82" customFormat="1" ht="12.5" x14ac:dyDescent="0.25"/>
    <row r="793" s="82" customFormat="1" ht="12.5" x14ac:dyDescent="0.25"/>
    <row r="794" s="82" customFormat="1" ht="12.5" x14ac:dyDescent="0.25"/>
    <row r="795" s="82" customFormat="1" ht="12.5" x14ac:dyDescent="0.25"/>
    <row r="796" s="82" customFormat="1" ht="12.5" x14ac:dyDescent="0.25"/>
    <row r="797" s="82" customFormat="1" ht="12.5" x14ac:dyDescent="0.25"/>
    <row r="798" s="82" customFormat="1" ht="12.5" x14ac:dyDescent="0.25"/>
    <row r="799" s="82" customFormat="1" ht="12.5" x14ac:dyDescent="0.25"/>
    <row r="800" s="82" customFormat="1" ht="12.5" x14ac:dyDescent="0.25"/>
    <row r="801" s="82" customFormat="1" ht="12.5" x14ac:dyDescent="0.25"/>
    <row r="802" s="82" customFormat="1" ht="12.5" x14ac:dyDescent="0.25"/>
    <row r="803" s="82" customFormat="1" ht="12.5" x14ac:dyDescent="0.25"/>
    <row r="804" s="82" customFormat="1" ht="12.5" x14ac:dyDescent="0.25"/>
    <row r="805" s="82" customFormat="1" ht="12.5" x14ac:dyDescent="0.25"/>
    <row r="806" s="82" customFormat="1" ht="12.5" x14ac:dyDescent="0.25"/>
    <row r="807" s="82" customFormat="1" ht="12.5" x14ac:dyDescent="0.25"/>
    <row r="808" s="82" customFormat="1" ht="12.5" x14ac:dyDescent="0.25"/>
    <row r="809" s="82" customFormat="1" ht="12.5" x14ac:dyDescent="0.25"/>
    <row r="810" s="82" customFormat="1" ht="12.5" x14ac:dyDescent="0.25"/>
    <row r="811" s="82" customFormat="1" ht="12.5" x14ac:dyDescent="0.25"/>
    <row r="812" s="82" customFormat="1" ht="12.5" x14ac:dyDescent="0.25"/>
    <row r="813" s="82" customFormat="1" ht="12.5" x14ac:dyDescent="0.25"/>
    <row r="814" s="82" customFormat="1" ht="12.5" x14ac:dyDescent="0.25"/>
    <row r="815" s="82" customFormat="1" ht="12.5" x14ac:dyDescent="0.25"/>
    <row r="816" s="82" customFormat="1" ht="12.5" x14ac:dyDescent="0.25"/>
    <row r="817" s="82" customFormat="1" ht="12.5" x14ac:dyDescent="0.25"/>
    <row r="818" s="82" customFormat="1" ht="12.5" x14ac:dyDescent="0.25"/>
    <row r="819" s="82" customFormat="1" ht="12.5" x14ac:dyDescent="0.25"/>
    <row r="820" s="82" customFormat="1" ht="12.5" x14ac:dyDescent="0.25"/>
    <row r="821" s="82" customFormat="1" ht="12.5" x14ac:dyDescent="0.25"/>
    <row r="822" s="82" customFormat="1" ht="12.5" x14ac:dyDescent="0.25"/>
    <row r="823" s="82" customFormat="1" ht="12.5" x14ac:dyDescent="0.25"/>
    <row r="824" s="82" customFormat="1" ht="12.5" x14ac:dyDescent="0.25"/>
    <row r="825" s="82" customFormat="1" ht="12.5" x14ac:dyDescent="0.25"/>
    <row r="826" s="82" customFormat="1" ht="12.5" x14ac:dyDescent="0.25"/>
    <row r="827" s="82" customFormat="1" ht="12.5" x14ac:dyDescent="0.25"/>
    <row r="828" s="82" customFormat="1" ht="12.5" x14ac:dyDescent="0.25"/>
    <row r="829" s="82" customFormat="1" ht="12.5" x14ac:dyDescent="0.25"/>
    <row r="830" s="82" customFormat="1" ht="12.5" x14ac:dyDescent="0.25"/>
    <row r="831" s="82" customFormat="1" ht="12.5" x14ac:dyDescent="0.25"/>
    <row r="832" s="82" customFormat="1" ht="12.5" x14ac:dyDescent="0.25"/>
    <row r="833" s="82" customFormat="1" ht="12.5" x14ac:dyDescent="0.25"/>
    <row r="834" s="82" customFormat="1" ht="12.5" x14ac:dyDescent="0.25"/>
    <row r="835" s="82" customFormat="1" ht="12.5" x14ac:dyDescent="0.25"/>
    <row r="836" s="82" customFormat="1" ht="12.5" x14ac:dyDescent="0.25"/>
    <row r="837" s="82" customFormat="1" ht="12.5" x14ac:dyDescent="0.25"/>
    <row r="838" s="82" customFormat="1" ht="12.5" x14ac:dyDescent="0.25"/>
    <row r="839" s="82" customFormat="1" ht="12.5" x14ac:dyDescent="0.25"/>
    <row r="840" s="82" customFormat="1" ht="12.5" x14ac:dyDescent="0.25"/>
    <row r="841" s="82" customFormat="1" ht="12.5" x14ac:dyDescent="0.25"/>
    <row r="842" s="82" customFormat="1" ht="12.5" x14ac:dyDescent="0.25"/>
    <row r="843" s="82" customFormat="1" ht="12.5" x14ac:dyDescent="0.25"/>
    <row r="844" s="82" customFormat="1" ht="12.5" x14ac:dyDescent="0.25"/>
    <row r="845" s="82" customFormat="1" ht="12.5" x14ac:dyDescent="0.25"/>
    <row r="846" s="82" customFormat="1" ht="12.5" x14ac:dyDescent="0.25"/>
    <row r="847" s="82" customFormat="1" ht="12.5" x14ac:dyDescent="0.25"/>
    <row r="848" s="82" customFormat="1" ht="12.5" x14ac:dyDescent="0.25"/>
    <row r="849" s="82" customFormat="1" ht="12.5" x14ac:dyDescent="0.25"/>
    <row r="850" s="82" customFormat="1" ht="12.5" x14ac:dyDescent="0.25"/>
    <row r="851" s="82" customFormat="1" ht="12.5" x14ac:dyDescent="0.25"/>
    <row r="852" s="82" customFormat="1" ht="12.5" x14ac:dyDescent="0.25"/>
    <row r="853" s="82" customFormat="1" ht="12.5" x14ac:dyDescent="0.25"/>
    <row r="854" s="82" customFormat="1" ht="12.5" x14ac:dyDescent="0.25"/>
    <row r="855" s="82" customFormat="1" ht="12.5" x14ac:dyDescent="0.25"/>
    <row r="856" s="82" customFormat="1" ht="12.5" x14ac:dyDescent="0.25"/>
    <row r="857" s="82" customFormat="1" ht="12.5" x14ac:dyDescent="0.25"/>
    <row r="858" s="82" customFormat="1" ht="12.5" x14ac:dyDescent="0.25"/>
    <row r="859" s="82" customFormat="1" ht="12.5" x14ac:dyDescent="0.25"/>
    <row r="860" s="82" customFormat="1" ht="12.5" x14ac:dyDescent="0.25"/>
    <row r="861" s="82" customFormat="1" ht="12.5" x14ac:dyDescent="0.25"/>
    <row r="862" s="82" customFormat="1" ht="12.5" x14ac:dyDescent="0.25"/>
    <row r="863" s="82" customFormat="1" ht="12.5" x14ac:dyDescent="0.25"/>
    <row r="864" s="82" customFormat="1" ht="12.5" x14ac:dyDescent="0.25"/>
    <row r="865" s="82" customFormat="1" ht="12.5" x14ac:dyDescent="0.25"/>
    <row r="866" s="82" customFormat="1" ht="12.5" x14ac:dyDescent="0.25"/>
    <row r="867" s="82" customFormat="1" ht="12.5" x14ac:dyDescent="0.25"/>
    <row r="868" s="82" customFormat="1" ht="12.5" x14ac:dyDescent="0.25"/>
    <row r="869" s="82" customFormat="1" ht="12.5" x14ac:dyDescent="0.25"/>
    <row r="870" s="82" customFormat="1" ht="12.5" x14ac:dyDescent="0.25"/>
    <row r="871" s="82" customFormat="1" ht="12.5" x14ac:dyDescent="0.25"/>
    <row r="872" s="82" customFormat="1" ht="12.5" x14ac:dyDescent="0.25"/>
    <row r="873" s="82" customFormat="1" ht="12.5" x14ac:dyDescent="0.25"/>
    <row r="874" s="82" customFormat="1" ht="12.5" x14ac:dyDescent="0.25"/>
    <row r="875" s="82" customFormat="1" ht="12.5" x14ac:dyDescent="0.25"/>
    <row r="876" s="82" customFormat="1" ht="12.5" x14ac:dyDescent="0.25"/>
    <row r="877" s="82" customFormat="1" ht="12.5" x14ac:dyDescent="0.25"/>
    <row r="878" s="82" customFormat="1" ht="12.5" x14ac:dyDescent="0.25"/>
    <row r="879" s="82" customFormat="1" ht="12.5" x14ac:dyDescent="0.25"/>
    <row r="880" s="82" customFormat="1" ht="12.5" x14ac:dyDescent="0.25"/>
    <row r="881" s="82" customFormat="1" ht="12.5" x14ac:dyDescent="0.25"/>
    <row r="882" s="82" customFormat="1" ht="12.5" x14ac:dyDescent="0.25"/>
    <row r="883" s="82" customFormat="1" ht="12.5" x14ac:dyDescent="0.25"/>
    <row r="884" s="82" customFormat="1" ht="12.5" x14ac:dyDescent="0.25"/>
    <row r="885" s="82" customFormat="1" ht="12.5" x14ac:dyDescent="0.25"/>
    <row r="886" s="82" customFormat="1" ht="12.5" x14ac:dyDescent="0.25"/>
    <row r="887" s="82" customFormat="1" ht="12.5" x14ac:dyDescent="0.25"/>
    <row r="888" s="82" customFormat="1" ht="12.5" x14ac:dyDescent="0.25"/>
    <row r="889" s="82" customFormat="1" ht="12.5" x14ac:dyDescent="0.25"/>
    <row r="890" s="82" customFormat="1" ht="12.5" x14ac:dyDescent="0.25"/>
    <row r="891" s="82" customFormat="1" ht="12.5" x14ac:dyDescent="0.25"/>
    <row r="892" s="82" customFormat="1" ht="12.5" x14ac:dyDescent="0.25"/>
    <row r="893" s="82" customFormat="1" ht="12.5" x14ac:dyDescent="0.25"/>
    <row r="894" s="82" customFormat="1" ht="12.5" x14ac:dyDescent="0.25"/>
    <row r="895" s="82" customFormat="1" ht="12.5" x14ac:dyDescent="0.25"/>
    <row r="896" s="82" customFormat="1" ht="12.5" x14ac:dyDescent="0.25"/>
    <row r="897" s="82" customFormat="1" ht="12.5" x14ac:dyDescent="0.25"/>
    <row r="898" s="82" customFormat="1" ht="12.5" x14ac:dyDescent="0.25"/>
    <row r="899" s="82" customFormat="1" ht="12.5" x14ac:dyDescent="0.25"/>
    <row r="900" s="82" customFormat="1" ht="12.5" x14ac:dyDescent="0.25"/>
    <row r="901" s="82" customFormat="1" ht="12.5" x14ac:dyDescent="0.25"/>
    <row r="902" s="82" customFormat="1" ht="12.5" x14ac:dyDescent="0.25"/>
    <row r="903" s="82" customFormat="1" ht="12.5" x14ac:dyDescent="0.25"/>
    <row r="904" s="82" customFormat="1" ht="12.5" x14ac:dyDescent="0.25"/>
    <row r="905" s="82" customFormat="1" ht="12.5" x14ac:dyDescent="0.25"/>
    <row r="906" s="82" customFormat="1" ht="12.5" x14ac:dyDescent="0.25"/>
    <row r="907" s="82" customFormat="1" ht="12.5" x14ac:dyDescent="0.25"/>
    <row r="908" s="82" customFormat="1" ht="12.5" x14ac:dyDescent="0.25"/>
    <row r="909" s="82" customFormat="1" ht="12.5" x14ac:dyDescent="0.25"/>
    <row r="910" s="82" customFormat="1" ht="12.5" x14ac:dyDescent="0.25"/>
    <row r="911" s="82" customFormat="1" ht="12.5" x14ac:dyDescent="0.25"/>
    <row r="912" s="82" customFormat="1" ht="12.5" x14ac:dyDescent="0.25"/>
    <row r="913" s="82" customFormat="1" ht="12.5" x14ac:dyDescent="0.25"/>
    <row r="914" s="82" customFormat="1" ht="12.5" x14ac:dyDescent="0.25"/>
    <row r="915" s="82" customFormat="1" ht="12.5" x14ac:dyDescent="0.25"/>
    <row r="916" s="82" customFormat="1" ht="12.5" x14ac:dyDescent="0.25"/>
    <row r="917" s="82" customFormat="1" ht="12.5" x14ac:dyDescent="0.25"/>
    <row r="918" s="82" customFormat="1" ht="12.5" x14ac:dyDescent="0.25"/>
    <row r="919" s="82" customFormat="1" ht="12.5" x14ac:dyDescent="0.25"/>
    <row r="920" s="82" customFormat="1" ht="12.5" x14ac:dyDescent="0.25"/>
    <row r="921" s="82" customFormat="1" ht="12.5" x14ac:dyDescent="0.25"/>
    <row r="922" s="82" customFormat="1" ht="12.5" x14ac:dyDescent="0.25"/>
    <row r="923" s="82" customFormat="1" ht="12.5" x14ac:dyDescent="0.25"/>
    <row r="924" s="82" customFormat="1" ht="12.5" x14ac:dyDescent="0.25"/>
    <row r="925" s="82" customFormat="1" ht="12.5" x14ac:dyDescent="0.25"/>
    <row r="926" s="82" customFormat="1" ht="12.5" x14ac:dyDescent="0.25"/>
    <row r="927" s="82" customFormat="1" ht="12.5" x14ac:dyDescent="0.25"/>
    <row r="928" s="82" customFormat="1" ht="12.5" x14ac:dyDescent="0.25"/>
    <row r="929" s="82" customFormat="1" ht="12.5" x14ac:dyDescent="0.25"/>
    <row r="930" s="82" customFormat="1" ht="12.5" x14ac:dyDescent="0.25"/>
    <row r="931" s="82" customFormat="1" ht="12.5" x14ac:dyDescent="0.25"/>
    <row r="932" s="82" customFormat="1" ht="12.5" x14ac:dyDescent="0.25"/>
    <row r="933" s="82" customFormat="1" ht="12.5" x14ac:dyDescent="0.25"/>
    <row r="934" s="82" customFormat="1" ht="12.5" x14ac:dyDescent="0.25"/>
    <row r="935" s="82" customFormat="1" ht="12.5" x14ac:dyDescent="0.25"/>
    <row r="936" s="82" customFormat="1" ht="12.5" x14ac:dyDescent="0.25"/>
    <row r="937" s="82" customFormat="1" ht="12.5" x14ac:dyDescent="0.25"/>
    <row r="938" s="82" customFormat="1" ht="12.5" x14ac:dyDescent="0.25"/>
    <row r="939" s="82" customFormat="1" ht="12.5" x14ac:dyDescent="0.25"/>
    <row r="940" s="82" customFormat="1" ht="12.5" x14ac:dyDescent="0.25"/>
    <row r="941" s="82" customFormat="1" ht="12.5" x14ac:dyDescent="0.25"/>
    <row r="942" s="82" customFormat="1" ht="12.5" x14ac:dyDescent="0.25"/>
    <row r="943" s="82" customFormat="1" ht="12.5" x14ac:dyDescent="0.25"/>
    <row r="944" s="82" customFormat="1" ht="12.5" x14ac:dyDescent="0.25"/>
    <row r="945" s="82" customFormat="1" ht="12.5" x14ac:dyDescent="0.25"/>
    <row r="946" s="82" customFormat="1" ht="12.5" x14ac:dyDescent="0.25"/>
    <row r="947" s="82" customFormat="1" ht="12.5" x14ac:dyDescent="0.25"/>
    <row r="948" s="82" customFormat="1" ht="12.5" x14ac:dyDescent="0.25"/>
    <row r="949" s="82" customFormat="1" ht="12.5" x14ac:dyDescent="0.25"/>
    <row r="950" s="82" customFormat="1" ht="12.5" x14ac:dyDescent="0.25"/>
    <row r="951" s="82" customFormat="1" ht="12.5" x14ac:dyDescent="0.25"/>
    <row r="952" s="82" customFormat="1" ht="12.5" x14ac:dyDescent="0.25"/>
    <row r="953" s="82" customFormat="1" ht="12.5" x14ac:dyDescent="0.25"/>
    <row r="954" s="82" customFormat="1" ht="12.5" x14ac:dyDescent="0.25"/>
    <row r="955" s="82" customFormat="1" ht="12.5" x14ac:dyDescent="0.25"/>
    <row r="956" s="82" customFormat="1" ht="12.5" x14ac:dyDescent="0.25"/>
    <row r="957" s="82" customFormat="1" ht="12.5" x14ac:dyDescent="0.25"/>
    <row r="958" s="82" customFormat="1" ht="12.5" x14ac:dyDescent="0.25"/>
    <row r="959" s="82" customFormat="1" ht="12.5" x14ac:dyDescent="0.25"/>
    <row r="960" s="82" customFormat="1" ht="12.5" x14ac:dyDescent="0.25"/>
    <row r="961" s="82" customFormat="1" ht="12.5" x14ac:dyDescent="0.25"/>
    <row r="962" s="82" customFormat="1" ht="12.5" x14ac:dyDescent="0.25"/>
    <row r="963" s="82" customFormat="1" ht="12.5" x14ac:dyDescent="0.25"/>
    <row r="964" s="82" customFormat="1" ht="12.5" x14ac:dyDescent="0.25"/>
    <row r="965" s="82" customFormat="1" ht="12.5" x14ac:dyDescent="0.25"/>
    <row r="966" s="82" customFormat="1" ht="12.5" x14ac:dyDescent="0.25"/>
    <row r="967" s="82" customFormat="1" ht="12.5" x14ac:dyDescent="0.25"/>
    <row r="968" s="82" customFormat="1" ht="12.5" x14ac:dyDescent="0.25"/>
    <row r="969" s="82" customFormat="1" ht="12.5" x14ac:dyDescent="0.25"/>
    <row r="970" s="82" customFormat="1" ht="12.5" x14ac:dyDescent="0.25"/>
    <row r="971" s="82" customFormat="1" ht="12.5" x14ac:dyDescent="0.25"/>
    <row r="972" s="82" customFormat="1" ht="12.5" x14ac:dyDescent="0.25"/>
    <row r="973" s="82" customFormat="1" ht="12.5" x14ac:dyDescent="0.25"/>
    <row r="974" s="82" customFormat="1" ht="12.5" x14ac:dyDescent="0.25"/>
    <row r="975" s="82" customFormat="1" ht="12.5" x14ac:dyDescent="0.25"/>
    <row r="976" s="82" customFormat="1" ht="12.5" x14ac:dyDescent="0.25"/>
    <row r="977" s="82" customFormat="1" ht="12.5" x14ac:dyDescent="0.25"/>
    <row r="978" s="82" customFormat="1" ht="12.5" x14ac:dyDescent="0.25"/>
    <row r="979" s="82" customFormat="1" ht="12.5" x14ac:dyDescent="0.25"/>
    <row r="980" s="82" customFormat="1" ht="12.5" x14ac:dyDescent="0.25"/>
    <row r="981" s="82" customFormat="1" ht="12.5" x14ac:dyDescent="0.25"/>
    <row r="982" s="82" customFormat="1" ht="12.5" x14ac:dyDescent="0.25"/>
    <row r="983" s="82" customFormat="1" ht="12.5" x14ac:dyDescent="0.25"/>
    <row r="984" s="82" customFormat="1" ht="12.5" x14ac:dyDescent="0.25"/>
    <row r="985" s="82" customFormat="1" ht="12.5" x14ac:dyDescent="0.25"/>
    <row r="986" s="82" customFormat="1" ht="12.5" x14ac:dyDescent="0.25"/>
    <row r="987" s="82" customFormat="1" ht="12.5" x14ac:dyDescent="0.25"/>
    <row r="988" s="82" customFormat="1" ht="12.5" x14ac:dyDescent="0.25"/>
    <row r="989" s="82" customFormat="1" ht="12.5" x14ac:dyDescent="0.25"/>
    <row r="990" s="82" customFormat="1" ht="12.5" x14ac:dyDescent="0.25"/>
    <row r="991" s="82" customFormat="1" ht="12.5" x14ac:dyDescent="0.25"/>
    <row r="992" s="82" customFormat="1" ht="12.5" x14ac:dyDescent="0.25"/>
    <row r="993" s="82" customFormat="1" ht="12.5" x14ac:dyDescent="0.25"/>
    <row r="994" s="82" customFormat="1" ht="12.5" x14ac:dyDescent="0.25"/>
    <row r="995" s="82" customFormat="1" ht="12.5" x14ac:dyDescent="0.25"/>
    <row r="996" s="82" customFormat="1" ht="12.5" x14ac:dyDescent="0.25"/>
    <row r="997" s="82" customFormat="1" ht="12.5" x14ac:dyDescent="0.25"/>
  </sheetData>
  <sheetProtection algorithmName="SHA-512" hashValue="16Fngo3wg/oHZKnUUK1jPVb2wKGpTHs8AJE3GKpZcJSQ+6on0bhrsxxVtle343LHMf+rTC1mEvKVhlp2s3oxgQ==" saltValue="aGkJxYydHMGdkIZdFREU6Q==" spinCount="100000" sheet="1" objects="1" scenarios="1" formatColumns="0"/>
  <mergeCells count="58">
    <mergeCell ref="A149:B149"/>
    <mergeCell ref="A153:B153"/>
    <mergeCell ref="A141:B141"/>
    <mergeCell ref="A142:B142"/>
    <mergeCell ref="A143:B143"/>
    <mergeCell ref="A144:B144"/>
    <mergeCell ref="A148:B148"/>
    <mergeCell ref="A136:B136"/>
    <mergeCell ref="A137:B137"/>
    <mergeCell ref="A138:B138"/>
    <mergeCell ref="A139:B139"/>
    <mergeCell ref="A140:B140"/>
    <mergeCell ref="A106:B106"/>
    <mergeCell ref="A107:B107"/>
    <mergeCell ref="A111:B111"/>
    <mergeCell ref="A134:B134"/>
    <mergeCell ref="A135:B135"/>
    <mergeCell ref="A98:B98"/>
    <mergeCell ref="A99:B99"/>
    <mergeCell ref="A100:B100"/>
    <mergeCell ref="A101:B101"/>
    <mergeCell ref="A102:B102"/>
    <mergeCell ref="A93:B93"/>
    <mergeCell ref="A94:B94"/>
    <mergeCell ref="A95:B95"/>
    <mergeCell ref="A96:B96"/>
    <mergeCell ref="A97:B97"/>
    <mergeCell ref="A60:B60"/>
    <mergeCell ref="A64:B64"/>
    <mergeCell ref="A65:B65"/>
    <mergeCell ref="A69:B69"/>
    <mergeCell ref="A92:B92"/>
    <mergeCell ref="A55:B55"/>
    <mergeCell ref="A56:B56"/>
    <mergeCell ref="A57:B57"/>
    <mergeCell ref="A58:B58"/>
    <mergeCell ref="A59:B59"/>
    <mergeCell ref="A50:B50"/>
    <mergeCell ref="A51:B51"/>
    <mergeCell ref="A52:B52"/>
    <mergeCell ref="A53:B53"/>
    <mergeCell ref="A54:B54"/>
    <mergeCell ref="A23:B23"/>
    <mergeCell ref="A18:B18"/>
    <mergeCell ref="A27:B27"/>
    <mergeCell ref="B2:D2"/>
    <mergeCell ref="B3:D3"/>
    <mergeCell ref="A9:B9"/>
    <mergeCell ref="A8:B8"/>
    <mergeCell ref="A10:B10"/>
    <mergeCell ref="A11:B11"/>
    <mergeCell ref="A12:B12"/>
    <mergeCell ref="A13:B13"/>
    <mergeCell ref="A14:B14"/>
    <mergeCell ref="A15:B15"/>
    <mergeCell ref="A16:B16"/>
    <mergeCell ref="A17:B17"/>
    <mergeCell ref="A22:B22"/>
  </mergeCells>
  <dataValidations count="1">
    <dataValidation type="whole" operator="greaterThanOrEqual" allowBlank="1" showInputMessage="1" showErrorMessage="1" sqref="G9:G18 G21:G23 G51:G60 G63:G65 G93:G102 G105:G107 G135:G144 G147:G149">
      <formula1>0</formula1>
    </dataValidation>
  </dataValidations>
  <pageMargins left="0.7" right="0.7" top="1.85" bottom="0.75" header="0.3" footer="0.3"/>
  <pageSetup scale="35" orientation="portrait" r:id="rId1"/>
  <headerFooter scaleWithDoc="0">
    <oddHeader>&amp;C&amp;"Arial,Regular"&amp;G
Claims Activity Report
Section VIII - &amp;A</oddHeader>
    <oddFooter>&amp;L&amp;"Arial,Regular"&amp;10Claims Activity - Report #47&amp;C&amp;"Arial,Regular"&amp;10Rev. v9 2019-07&amp;R&amp;"Arial,Regular"&amp;10&amp;P</oddFooter>
  </headerFooter>
  <rowBreaks count="1" manualBreakCount="1">
    <brk id="8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44"/>
  <sheetViews>
    <sheetView showGridLines="0" zoomScale="75" zoomScaleNormal="75" zoomScaleSheetLayoutView="50" workbookViewId="0">
      <selection sqref="A1:B1"/>
    </sheetView>
  </sheetViews>
  <sheetFormatPr defaultColWidth="9.1796875" defaultRowHeight="14.5" x14ac:dyDescent="0.35"/>
  <cols>
    <col min="1" max="1" width="7.26953125" style="164" customWidth="1"/>
    <col min="2" max="2" width="37.54296875" style="98" bestFit="1" customWidth="1"/>
    <col min="3" max="12" width="11.7265625" style="164" customWidth="1"/>
    <col min="13" max="13" width="9.7265625" style="98" customWidth="1"/>
    <col min="14" max="16384" width="9.1796875" style="98"/>
  </cols>
  <sheetData>
    <row r="1" spans="1:12" s="82" customFormat="1" ht="15" customHeight="1" x14ac:dyDescent="0.35">
      <c r="A1" s="398" t="s">
        <v>3</v>
      </c>
      <c r="B1" s="399"/>
      <c r="C1" s="51">
        <f>Summary!B1</f>
        <v>0</v>
      </c>
      <c r="D1" s="38" t="s">
        <v>4</v>
      </c>
      <c r="E1" s="45">
        <f>Summary!D1</f>
        <v>0</v>
      </c>
      <c r="F1" s="169"/>
      <c r="G1" s="139" t="s">
        <v>140</v>
      </c>
      <c r="H1" s="170"/>
      <c r="I1" s="4"/>
      <c r="J1" s="5"/>
      <c r="K1" s="5"/>
      <c r="L1" s="6"/>
    </row>
    <row r="2" spans="1:12" s="82" customFormat="1" ht="15" customHeight="1" x14ac:dyDescent="0.25">
      <c r="A2" s="398" t="s">
        <v>5</v>
      </c>
      <c r="B2" s="399"/>
      <c r="C2" s="405">
        <f>Summary!B2</f>
        <v>0</v>
      </c>
      <c r="D2" s="405"/>
      <c r="E2" s="405"/>
      <c r="G2" s="171"/>
      <c r="H2" s="172"/>
      <c r="I2" s="173"/>
      <c r="J2" s="6"/>
      <c r="K2" s="6"/>
      <c r="L2" s="6"/>
    </row>
    <row r="3" spans="1:12" s="82" customFormat="1" ht="15" customHeight="1" x14ac:dyDescent="0.25">
      <c r="A3" s="398" t="s">
        <v>6</v>
      </c>
      <c r="B3" s="399"/>
      <c r="C3" s="406">
        <f>Summary!B3</f>
        <v>0</v>
      </c>
      <c r="D3" s="406"/>
      <c r="E3" s="406"/>
      <c r="F3" s="172"/>
      <c r="G3" s="172"/>
      <c r="H3" s="172"/>
      <c r="I3" s="173"/>
      <c r="J3" s="6"/>
      <c r="K3" s="6"/>
      <c r="L3" s="6"/>
    </row>
    <row r="4" spans="1:12" s="82" customFormat="1" ht="15" customHeight="1" x14ac:dyDescent="0.25">
      <c r="B4" s="172"/>
      <c r="C4" s="173"/>
      <c r="D4" s="173"/>
      <c r="E4" s="173"/>
      <c r="F4" s="173"/>
      <c r="G4" s="173"/>
      <c r="H4" s="173"/>
      <c r="I4" s="173"/>
      <c r="J4" s="6"/>
      <c r="K4" s="6"/>
      <c r="L4" s="6"/>
    </row>
    <row r="5" spans="1:12" ht="15" thickBot="1" x14ac:dyDescent="0.4"/>
    <row r="6" spans="1:12" x14ac:dyDescent="0.35">
      <c r="A6" s="403" t="s">
        <v>0</v>
      </c>
      <c r="B6" s="403" t="s">
        <v>10</v>
      </c>
      <c r="C6" s="400" t="s">
        <v>1</v>
      </c>
      <c r="D6" s="401"/>
      <c r="E6" s="400" t="s">
        <v>2</v>
      </c>
      <c r="F6" s="407"/>
      <c r="G6" s="407"/>
      <c r="H6" s="407"/>
      <c r="I6" s="407"/>
      <c r="J6" s="407"/>
      <c r="K6" s="407"/>
      <c r="L6" s="408"/>
    </row>
    <row r="7" spans="1:12" ht="15" thickBot="1" x14ac:dyDescent="0.4">
      <c r="A7" s="404"/>
      <c r="B7" s="404"/>
      <c r="C7" s="392" t="str">
        <f>Summary!$C$6</f>
        <v>Q1 1900</v>
      </c>
      <c r="D7" s="402"/>
      <c r="E7" s="392" t="e">
        <f>Summary!$D$6</f>
        <v>#NUM!</v>
      </c>
      <c r="F7" s="393"/>
      <c r="G7" s="392" t="e">
        <f>Summary!$E$6</f>
        <v>#NUM!</v>
      </c>
      <c r="H7" s="393"/>
      <c r="I7" s="392" t="e">
        <f>Summary!$F$6</f>
        <v>#NUM!</v>
      </c>
      <c r="J7" s="393"/>
      <c r="K7" s="392" t="e">
        <f>Summary!$G$6</f>
        <v>#NUM!</v>
      </c>
      <c r="L7" s="393"/>
    </row>
    <row r="8" spans="1:12" s="174" customFormat="1" x14ac:dyDescent="0.35">
      <c r="A8" s="176"/>
      <c r="B8" s="199" t="s">
        <v>67</v>
      </c>
      <c r="C8" s="199" t="s">
        <v>11</v>
      </c>
      <c r="D8" s="199" t="s">
        <v>13</v>
      </c>
      <c r="E8" s="199" t="s">
        <v>11</v>
      </c>
      <c r="F8" s="199" t="s">
        <v>13</v>
      </c>
      <c r="G8" s="199" t="s">
        <v>11</v>
      </c>
      <c r="H8" s="199" t="s">
        <v>13</v>
      </c>
      <c r="I8" s="199" t="s">
        <v>11</v>
      </c>
      <c r="J8" s="199" t="s">
        <v>13</v>
      </c>
      <c r="K8" s="199" t="s">
        <v>11</v>
      </c>
      <c r="L8" s="199" t="s">
        <v>13</v>
      </c>
    </row>
    <row r="9" spans="1:12" s="158" customFormat="1" x14ac:dyDescent="0.35">
      <c r="A9" s="193">
        <v>11</v>
      </c>
      <c r="B9" s="194" t="s">
        <v>51</v>
      </c>
      <c r="C9" s="203">
        <f>Summary!C11</f>
        <v>0</v>
      </c>
      <c r="D9" s="204"/>
      <c r="E9" s="203">
        <f>Summary!D11</f>
        <v>0</v>
      </c>
      <c r="F9" s="204"/>
      <c r="G9" s="203">
        <f>Summary!E11</f>
        <v>0</v>
      </c>
      <c r="H9" s="204"/>
      <c r="I9" s="203">
        <f>Summary!F11</f>
        <v>0</v>
      </c>
      <c r="J9" s="204"/>
      <c r="K9" s="203">
        <f>Summary!G11</f>
        <v>0</v>
      </c>
      <c r="L9" s="204"/>
    </row>
    <row r="10" spans="1:12" x14ac:dyDescent="0.35">
      <c r="A10" s="195">
        <v>12</v>
      </c>
      <c r="B10" s="196" t="s">
        <v>138</v>
      </c>
      <c r="C10" s="205"/>
      <c r="D10" s="235" t="e">
        <f>Summary!C12</f>
        <v>#DIV/0!</v>
      </c>
      <c r="E10" s="205"/>
      <c r="F10" s="235" t="e">
        <f>Summary!D12</f>
        <v>#DIV/0!</v>
      </c>
      <c r="G10" s="205"/>
      <c r="H10" s="235" t="e">
        <f>Summary!E12</f>
        <v>#DIV/0!</v>
      </c>
      <c r="I10" s="205"/>
      <c r="J10" s="235" t="e">
        <f>Summary!F12</f>
        <v>#DIV/0!</v>
      </c>
      <c r="K10" s="205"/>
      <c r="L10" s="235" t="e">
        <f>Summary!G12</f>
        <v>#DIV/0!</v>
      </c>
    </row>
    <row r="11" spans="1:12" x14ac:dyDescent="0.35">
      <c r="A11" s="195"/>
      <c r="B11" s="197"/>
      <c r="C11" s="206" t="s">
        <v>12</v>
      </c>
      <c r="D11" s="207" t="s">
        <v>13</v>
      </c>
      <c r="E11" s="208" t="s">
        <v>12</v>
      </c>
      <c r="F11" s="208" t="s">
        <v>13</v>
      </c>
      <c r="G11" s="208" t="s">
        <v>12</v>
      </c>
      <c r="H11" s="208" t="s">
        <v>13</v>
      </c>
      <c r="I11" s="208" t="s">
        <v>12</v>
      </c>
      <c r="J11" s="208" t="s">
        <v>13</v>
      </c>
      <c r="K11" s="208" t="s">
        <v>12</v>
      </c>
      <c r="L11" s="208" t="s">
        <v>13</v>
      </c>
    </row>
    <row r="12" spans="1:12" s="158" customFormat="1" x14ac:dyDescent="0.35">
      <c r="A12" s="198">
        <v>20</v>
      </c>
      <c r="B12" s="84" t="s">
        <v>14</v>
      </c>
      <c r="C12" s="236">
        <f>Summary!C20</f>
        <v>0</v>
      </c>
      <c r="D12" s="209"/>
      <c r="E12" s="238">
        <f>Summary!D20</f>
        <v>0</v>
      </c>
      <c r="F12" s="210"/>
      <c r="G12" s="238">
        <f>Summary!E20</f>
        <v>0</v>
      </c>
      <c r="H12" s="210"/>
      <c r="I12" s="238">
        <f>Summary!F20</f>
        <v>0</v>
      </c>
      <c r="J12" s="210"/>
      <c r="K12" s="238">
        <f>Summary!G20</f>
        <v>0</v>
      </c>
      <c r="L12" s="210"/>
    </row>
    <row r="13" spans="1:12" ht="15" thickBot="1" x14ac:dyDescent="0.4">
      <c r="A13" s="193" t="s">
        <v>141</v>
      </c>
      <c r="B13" s="84" t="s">
        <v>139</v>
      </c>
      <c r="C13" s="237">
        <f>Summary!C21</f>
        <v>0</v>
      </c>
      <c r="D13" s="211">
        <f>Summary!C22</f>
        <v>0</v>
      </c>
      <c r="E13" s="237">
        <f>Summary!D21</f>
        <v>0</v>
      </c>
      <c r="F13" s="211">
        <f>Summary!D22</f>
        <v>0</v>
      </c>
      <c r="G13" s="237">
        <f>Summary!E21</f>
        <v>0</v>
      </c>
      <c r="H13" s="211">
        <f>Summary!E22</f>
        <v>0</v>
      </c>
      <c r="I13" s="237">
        <f>Summary!F21</f>
        <v>0</v>
      </c>
      <c r="J13" s="211">
        <f>Summary!F22</f>
        <v>0</v>
      </c>
      <c r="K13" s="237">
        <f>Summary!G21</f>
        <v>0</v>
      </c>
      <c r="L13" s="211">
        <f>Summary!G22</f>
        <v>0</v>
      </c>
    </row>
    <row r="14" spans="1:12" s="175" customFormat="1" x14ac:dyDescent="0.35">
      <c r="A14" s="200"/>
      <c r="B14" s="199" t="s">
        <v>30</v>
      </c>
      <c r="C14" s="212" t="s">
        <v>11</v>
      </c>
      <c r="D14" s="213" t="s">
        <v>13</v>
      </c>
      <c r="E14" s="199" t="s">
        <v>11</v>
      </c>
      <c r="F14" s="199" t="s">
        <v>13</v>
      </c>
      <c r="G14" s="199" t="s">
        <v>11</v>
      </c>
      <c r="H14" s="199" t="s">
        <v>13</v>
      </c>
      <c r="I14" s="199" t="s">
        <v>11</v>
      </c>
      <c r="J14" s="199" t="s">
        <v>13</v>
      </c>
      <c r="K14" s="199" t="s">
        <v>11</v>
      </c>
      <c r="L14" s="199" t="s">
        <v>13</v>
      </c>
    </row>
    <row r="15" spans="1:12" ht="25" x14ac:dyDescent="0.35">
      <c r="A15" s="198">
        <v>12</v>
      </c>
      <c r="B15" s="201" t="s">
        <v>15</v>
      </c>
      <c r="C15" s="233">
        <f>'Physical Health'!B12</f>
        <v>0</v>
      </c>
      <c r="D15" s="214">
        <f>'Physical Health'!C12</f>
        <v>0</v>
      </c>
      <c r="E15" s="234">
        <f>'Physical Health'!E12</f>
        <v>0</v>
      </c>
      <c r="F15" s="215">
        <f>'Physical Health'!F12</f>
        <v>0</v>
      </c>
      <c r="G15" s="234">
        <f>'Physical Health'!H12</f>
        <v>0</v>
      </c>
      <c r="H15" s="215">
        <f>'Physical Health'!I12</f>
        <v>0</v>
      </c>
      <c r="I15" s="234">
        <f>'Physical Health'!K12</f>
        <v>0</v>
      </c>
      <c r="J15" s="215">
        <f>'Physical Health'!L12</f>
        <v>0</v>
      </c>
      <c r="K15" s="234">
        <f>'Physical Health'!N12</f>
        <v>0</v>
      </c>
      <c r="L15" s="215">
        <f>'Physical Health'!O12</f>
        <v>0</v>
      </c>
    </row>
    <row r="16" spans="1:12" x14ac:dyDescent="0.35">
      <c r="A16" s="198">
        <v>13</v>
      </c>
      <c r="B16" s="196" t="s">
        <v>8</v>
      </c>
      <c r="C16" s="233">
        <f>'Physical Health'!B13</f>
        <v>0</v>
      </c>
      <c r="D16" s="214">
        <f>'Physical Health'!C13</f>
        <v>0</v>
      </c>
      <c r="E16" s="234">
        <f>'Physical Health'!E13</f>
        <v>0</v>
      </c>
      <c r="F16" s="215">
        <f>'Physical Health'!F13</f>
        <v>0</v>
      </c>
      <c r="G16" s="234">
        <f>'Physical Health'!H13</f>
        <v>0</v>
      </c>
      <c r="H16" s="215">
        <f>'Physical Health'!I13</f>
        <v>0</v>
      </c>
      <c r="I16" s="234">
        <f>'Physical Health'!K13</f>
        <v>0</v>
      </c>
      <c r="J16" s="215">
        <f>'Physical Health'!L13</f>
        <v>0</v>
      </c>
      <c r="K16" s="234">
        <f>'Physical Health'!N13</f>
        <v>0</v>
      </c>
      <c r="L16" s="215">
        <f>'Physical Health'!O13</f>
        <v>0</v>
      </c>
    </row>
    <row r="17" spans="1:13" x14ac:dyDescent="0.35">
      <c r="A17" s="198">
        <v>14</v>
      </c>
      <c r="B17" s="196" t="s">
        <v>7</v>
      </c>
      <c r="C17" s="234">
        <f>'Physical Health'!B14</f>
        <v>0</v>
      </c>
      <c r="D17" s="215">
        <f>'Physical Health'!C14</f>
        <v>0</v>
      </c>
      <c r="E17" s="234">
        <f>'Physical Health'!E14</f>
        <v>0</v>
      </c>
      <c r="F17" s="215">
        <f>'Physical Health'!F14</f>
        <v>0</v>
      </c>
      <c r="G17" s="234">
        <f>'Physical Health'!H14</f>
        <v>0</v>
      </c>
      <c r="H17" s="215">
        <f>'Physical Health'!I14</f>
        <v>0</v>
      </c>
      <c r="I17" s="234">
        <f>'Physical Health'!K14</f>
        <v>0</v>
      </c>
      <c r="J17" s="215">
        <f>'Physical Health'!L14</f>
        <v>0</v>
      </c>
      <c r="K17" s="234">
        <f>'Physical Health'!N14</f>
        <v>0</v>
      </c>
      <c r="L17" s="215">
        <f>'Physical Health'!O14</f>
        <v>0</v>
      </c>
    </row>
    <row r="18" spans="1:13" ht="25" x14ac:dyDescent="0.35">
      <c r="A18" s="198">
        <v>17</v>
      </c>
      <c r="B18" s="201" t="s">
        <v>16</v>
      </c>
      <c r="C18" s="233">
        <f>'Physical Health'!B17</f>
        <v>0</v>
      </c>
      <c r="D18" s="214">
        <f>'Physical Health'!C17</f>
        <v>0</v>
      </c>
      <c r="E18" s="234">
        <f>'Physical Health'!E17</f>
        <v>0</v>
      </c>
      <c r="F18" s="215">
        <f>'Physical Health'!F17</f>
        <v>0</v>
      </c>
      <c r="G18" s="234">
        <f>'Physical Health'!H17</f>
        <v>0</v>
      </c>
      <c r="H18" s="215">
        <f>'Physical Health'!I17</f>
        <v>0</v>
      </c>
      <c r="I18" s="234">
        <f>'Physical Health'!K17</f>
        <v>0</v>
      </c>
      <c r="J18" s="215">
        <f>'Physical Health'!L17</f>
        <v>0</v>
      </c>
      <c r="K18" s="234">
        <f>'Physical Health'!N17</f>
        <v>0</v>
      </c>
      <c r="L18" s="215">
        <f>'Physical Health'!O17</f>
        <v>0</v>
      </c>
    </row>
    <row r="19" spans="1:13" x14ac:dyDescent="0.35">
      <c r="A19" s="198">
        <v>18</v>
      </c>
      <c r="B19" s="196" t="s">
        <v>8</v>
      </c>
      <c r="C19" s="233">
        <f>'Physical Health'!B18</f>
        <v>0</v>
      </c>
      <c r="D19" s="214">
        <f>'Physical Health'!C18</f>
        <v>0</v>
      </c>
      <c r="E19" s="234">
        <f>'Physical Health'!E18</f>
        <v>0</v>
      </c>
      <c r="F19" s="215">
        <f>'Physical Health'!F18</f>
        <v>0</v>
      </c>
      <c r="G19" s="234">
        <f>'Physical Health'!H18</f>
        <v>0</v>
      </c>
      <c r="H19" s="215">
        <f>'Physical Health'!I18</f>
        <v>0</v>
      </c>
      <c r="I19" s="234">
        <f>'Physical Health'!K18</f>
        <v>0</v>
      </c>
      <c r="J19" s="215">
        <f>'Physical Health'!L18</f>
        <v>0</v>
      </c>
      <c r="K19" s="234">
        <f>'Physical Health'!N18</f>
        <v>0</v>
      </c>
      <c r="L19" s="215">
        <f>'Physical Health'!O18</f>
        <v>0</v>
      </c>
    </row>
    <row r="20" spans="1:13" x14ac:dyDescent="0.35">
      <c r="A20" s="198">
        <v>19</v>
      </c>
      <c r="B20" s="196" t="s">
        <v>7</v>
      </c>
      <c r="C20" s="233">
        <f>'Physical Health'!B19</f>
        <v>0</v>
      </c>
      <c r="D20" s="214">
        <f>'Physical Health'!C19</f>
        <v>0</v>
      </c>
      <c r="E20" s="234">
        <f>'Physical Health'!E19</f>
        <v>0</v>
      </c>
      <c r="F20" s="215">
        <f>'Physical Health'!F19</f>
        <v>0</v>
      </c>
      <c r="G20" s="234">
        <f>'Physical Health'!H19</f>
        <v>0</v>
      </c>
      <c r="H20" s="215">
        <f>'Physical Health'!I19</f>
        <v>0</v>
      </c>
      <c r="I20" s="234">
        <f>'Physical Health'!K19</f>
        <v>0</v>
      </c>
      <c r="J20" s="215">
        <f>'Physical Health'!L19</f>
        <v>0</v>
      </c>
      <c r="K20" s="234">
        <f>'Physical Health'!N19</f>
        <v>0</v>
      </c>
      <c r="L20" s="215">
        <f>'Physical Health'!O19</f>
        <v>0</v>
      </c>
    </row>
    <row r="21" spans="1:13" ht="25" x14ac:dyDescent="0.35">
      <c r="A21" s="198">
        <v>21</v>
      </c>
      <c r="B21" s="201" t="s">
        <v>9</v>
      </c>
      <c r="C21" s="233">
        <f>'Physical Health'!B21</f>
        <v>0</v>
      </c>
      <c r="D21" s="214">
        <f>'Physical Health'!C21</f>
        <v>0</v>
      </c>
      <c r="E21" s="234">
        <f>'Physical Health'!E21</f>
        <v>0</v>
      </c>
      <c r="F21" s="215">
        <f>'Physical Health'!F21</f>
        <v>0</v>
      </c>
      <c r="G21" s="234">
        <f>'Physical Health'!H21</f>
        <v>0</v>
      </c>
      <c r="H21" s="215">
        <f>'Physical Health'!I21</f>
        <v>0</v>
      </c>
      <c r="I21" s="234">
        <f>'Physical Health'!K21</f>
        <v>0</v>
      </c>
      <c r="J21" s="215">
        <f>'Physical Health'!L21</f>
        <v>0</v>
      </c>
      <c r="K21" s="234">
        <f>'Physical Health'!N21</f>
        <v>0</v>
      </c>
      <c r="L21" s="215">
        <f>'Physical Health'!O21</f>
        <v>0</v>
      </c>
    </row>
    <row r="22" spans="1:13" x14ac:dyDescent="0.35">
      <c r="A22" s="198">
        <v>22</v>
      </c>
      <c r="B22" s="196" t="s">
        <v>8</v>
      </c>
      <c r="C22" s="233">
        <f>'Physical Health'!B22</f>
        <v>0</v>
      </c>
      <c r="D22" s="214">
        <f>'Physical Health'!C22</f>
        <v>0</v>
      </c>
      <c r="E22" s="234">
        <f>'Physical Health'!E22</f>
        <v>0</v>
      </c>
      <c r="F22" s="215">
        <f>'Physical Health'!F22</f>
        <v>0</v>
      </c>
      <c r="G22" s="234">
        <f>'Physical Health'!H22</f>
        <v>0</v>
      </c>
      <c r="H22" s="215">
        <f>'Physical Health'!I22</f>
        <v>0</v>
      </c>
      <c r="I22" s="234">
        <f>'Physical Health'!K22</f>
        <v>0</v>
      </c>
      <c r="J22" s="215">
        <f>'Physical Health'!L22</f>
        <v>0</v>
      </c>
      <c r="K22" s="234">
        <f>'Physical Health'!N22</f>
        <v>0</v>
      </c>
      <c r="L22" s="215">
        <f>'Physical Health'!O22</f>
        <v>0</v>
      </c>
    </row>
    <row r="23" spans="1:13" x14ac:dyDescent="0.35">
      <c r="A23" s="198">
        <v>23</v>
      </c>
      <c r="B23" s="196" t="s">
        <v>7</v>
      </c>
      <c r="C23" s="234">
        <f>'Physical Health'!B23</f>
        <v>0</v>
      </c>
      <c r="D23" s="215">
        <f>'Physical Health'!C23</f>
        <v>0</v>
      </c>
      <c r="E23" s="234">
        <f>'Physical Health'!E23</f>
        <v>0</v>
      </c>
      <c r="F23" s="215">
        <f>'Physical Health'!F23</f>
        <v>0</v>
      </c>
      <c r="G23" s="234">
        <f>'Physical Health'!H23</f>
        <v>0</v>
      </c>
      <c r="H23" s="215">
        <f>'Physical Health'!I23</f>
        <v>0</v>
      </c>
      <c r="I23" s="234">
        <f>'Physical Health'!K23</f>
        <v>0</v>
      </c>
      <c r="J23" s="215">
        <f>'Physical Health'!L23</f>
        <v>0</v>
      </c>
      <c r="K23" s="234">
        <f>'Physical Health'!N23</f>
        <v>0</v>
      </c>
      <c r="L23" s="215">
        <f>'Physical Health'!O23</f>
        <v>0</v>
      </c>
    </row>
    <row r="24" spans="1:13" s="158" customFormat="1" ht="15" thickBot="1" x14ac:dyDescent="0.4">
      <c r="A24" s="202">
        <v>32</v>
      </c>
      <c r="B24" s="177" t="s">
        <v>64</v>
      </c>
      <c r="C24" s="301">
        <f>'Physical Health'!B33</f>
        <v>0</v>
      </c>
      <c r="D24" s="302"/>
      <c r="E24" s="303">
        <f>'Physical Health'!C33</f>
        <v>0</v>
      </c>
      <c r="F24" s="304"/>
      <c r="G24" s="303">
        <f>'Physical Health'!D33</f>
        <v>0</v>
      </c>
      <c r="H24" s="304"/>
      <c r="I24" s="303">
        <f>'Physical Health'!E33</f>
        <v>0</v>
      </c>
      <c r="J24" s="304"/>
      <c r="K24" s="303">
        <f>'Physical Health'!F33</f>
        <v>0</v>
      </c>
      <c r="L24" s="304"/>
    </row>
    <row r="25" spans="1:13" s="158" customFormat="1" ht="24" customHeight="1" thickBot="1" x14ac:dyDescent="0.4">
      <c r="A25" s="188" t="s">
        <v>150</v>
      </c>
      <c r="B25" s="167"/>
      <c r="C25" s="167"/>
      <c r="D25" s="167"/>
      <c r="E25" s="167"/>
      <c r="F25" s="167"/>
      <c r="G25" s="167"/>
      <c r="H25" s="167"/>
      <c r="I25" s="167"/>
      <c r="J25" s="167"/>
      <c r="K25" s="167"/>
      <c r="L25" s="167"/>
      <c r="M25" s="98"/>
    </row>
    <row r="26" spans="1:13" ht="30.75" customHeight="1" thickBot="1" x14ac:dyDescent="0.4">
      <c r="A26" s="394" t="s">
        <v>133</v>
      </c>
      <c r="B26" s="382"/>
      <c r="C26" s="382"/>
      <c r="D26" s="382"/>
      <c r="E26" s="382"/>
      <c r="F26" s="382"/>
      <c r="G26" s="382"/>
      <c r="H26" s="382"/>
      <c r="I26" s="382"/>
      <c r="J26" s="382"/>
      <c r="K26" s="382"/>
      <c r="L26" s="395"/>
    </row>
    <row r="27" spans="1:13" ht="14.65" customHeight="1" thickBot="1" x14ac:dyDescent="0.4">
      <c r="A27" s="397"/>
      <c r="B27" s="397"/>
      <c r="C27" s="397"/>
      <c r="D27" s="397"/>
      <c r="E27" s="397"/>
      <c r="F27" s="397"/>
      <c r="G27" s="397"/>
      <c r="H27" s="397"/>
      <c r="I27" s="397"/>
      <c r="J27" s="397"/>
      <c r="K27" s="397"/>
      <c r="L27" s="397"/>
    </row>
    <row r="28" spans="1:13" ht="23.25" customHeight="1" x14ac:dyDescent="0.35">
      <c r="A28" s="364" t="s">
        <v>170</v>
      </c>
      <c r="B28" s="384"/>
      <c r="C28" s="384"/>
      <c r="D28" s="384"/>
      <c r="E28" s="384"/>
      <c r="F28" s="384"/>
      <c r="G28" s="384"/>
      <c r="H28" s="384"/>
      <c r="I28" s="384"/>
      <c r="J28" s="384"/>
      <c r="K28" s="384"/>
      <c r="L28" s="385"/>
      <c r="M28" s="174"/>
    </row>
    <row r="29" spans="1:13" ht="23.25" customHeight="1" x14ac:dyDescent="0.35">
      <c r="A29" s="386"/>
      <c r="B29" s="396"/>
      <c r="C29" s="396"/>
      <c r="D29" s="396"/>
      <c r="E29" s="396"/>
      <c r="F29" s="396"/>
      <c r="G29" s="396"/>
      <c r="H29" s="396"/>
      <c r="I29" s="396"/>
      <c r="J29" s="396"/>
      <c r="K29" s="396"/>
      <c r="L29" s="388"/>
    </row>
    <row r="30" spans="1:13" x14ac:dyDescent="0.35">
      <c r="A30" s="355"/>
      <c r="B30" s="356"/>
      <c r="C30" s="356"/>
      <c r="D30" s="356"/>
      <c r="E30" s="356"/>
      <c r="F30" s="356"/>
      <c r="G30" s="356"/>
      <c r="H30" s="356"/>
      <c r="I30" s="356"/>
      <c r="J30" s="356"/>
      <c r="K30" s="356"/>
      <c r="L30" s="357"/>
    </row>
    <row r="31" spans="1:13" x14ac:dyDescent="0.35">
      <c r="A31" s="358"/>
      <c r="B31" s="359"/>
      <c r="C31" s="359"/>
      <c r="D31" s="359"/>
      <c r="E31" s="359"/>
      <c r="F31" s="359"/>
      <c r="G31" s="359"/>
      <c r="H31" s="359"/>
      <c r="I31" s="359"/>
      <c r="J31" s="359"/>
      <c r="K31" s="359"/>
      <c r="L31" s="360"/>
    </row>
    <row r="32" spans="1:13" ht="15" thickBot="1" x14ac:dyDescent="0.4">
      <c r="A32" s="361"/>
      <c r="B32" s="362"/>
      <c r="C32" s="362"/>
      <c r="D32" s="362"/>
      <c r="E32" s="362"/>
      <c r="F32" s="362"/>
      <c r="G32" s="362"/>
      <c r="H32" s="362"/>
      <c r="I32" s="362"/>
      <c r="J32" s="362"/>
      <c r="K32" s="362"/>
      <c r="L32" s="363"/>
    </row>
    <row r="33" spans="1:12" ht="15" thickBot="1" x14ac:dyDescent="0.4">
      <c r="A33" s="378"/>
      <c r="B33" s="379"/>
      <c r="C33" s="379"/>
      <c r="D33" s="379"/>
      <c r="E33" s="379"/>
      <c r="F33" s="379"/>
      <c r="G33" s="379"/>
      <c r="H33" s="379"/>
      <c r="I33" s="379"/>
      <c r="J33" s="379"/>
      <c r="K33" s="379"/>
      <c r="L33" s="379"/>
    </row>
    <row r="34" spans="1:12" ht="15" customHeight="1" x14ac:dyDescent="0.35">
      <c r="A34" s="364" t="s">
        <v>159</v>
      </c>
      <c r="B34" s="365"/>
      <c r="C34" s="365"/>
      <c r="D34" s="365"/>
      <c r="E34" s="365"/>
      <c r="F34" s="365"/>
      <c r="G34" s="365"/>
      <c r="H34" s="365"/>
      <c r="I34" s="365"/>
      <c r="J34" s="365"/>
      <c r="K34" s="365"/>
      <c r="L34" s="366"/>
    </row>
    <row r="35" spans="1:12" x14ac:dyDescent="0.35">
      <c r="A35" s="372"/>
      <c r="B35" s="373"/>
      <c r="C35" s="373"/>
      <c r="D35" s="373"/>
      <c r="E35" s="373"/>
      <c r="F35" s="373"/>
      <c r="G35" s="373"/>
      <c r="H35" s="373"/>
      <c r="I35" s="373"/>
      <c r="J35" s="373"/>
      <c r="K35" s="373"/>
      <c r="L35" s="374"/>
    </row>
    <row r="36" spans="1:12" x14ac:dyDescent="0.35">
      <c r="A36" s="375"/>
      <c r="B36" s="376"/>
      <c r="C36" s="376"/>
      <c r="D36" s="376"/>
      <c r="E36" s="376"/>
      <c r="F36" s="376"/>
      <c r="G36" s="376"/>
      <c r="H36" s="376"/>
      <c r="I36" s="376"/>
      <c r="J36" s="376"/>
      <c r="K36" s="376"/>
      <c r="L36" s="377"/>
    </row>
    <row r="37" spans="1:12" x14ac:dyDescent="0.35">
      <c r="A37" s="355"/>
      <c r="B37" s="356"/>
      <c r="C37" s="356"/>
      <c r="D37" s="356"/>
      <c r="E37" s="356"/>
      <c r="F37" s="356"/>
      <c r="G37" s="356"/>
      <c r="H37" s="356"/>
      <c r="I37" s="356"/>
      <c r="J37" s="356"/>
      <c r="K37" s="356"/>
      <c r="L37" s="357"/>
    </row>
    <row r="38" spans="1:12" x14ac:dyDescent="0.35">
      <c r="A38" s="358"/>
      <c r="B38" s="359"/>
      <c r="C38" s="359"/>
      <c r="D38" s="359"/>
      <c r="E38" s="359"/>
      <c r="F38" s="359"/>
      <c r="G38" s="359"/>
      <c r="H38" s="359"/>
      <c r="I38" s="359"/>
      <c r="J38" s="359"/>
      <c r="K38" s="359"/>
      <c r="L38" s="360"/>
    </row>
    <row r="39" spans="1:12" ht="15" thickBot="1" x14ac:dyDescent="0.4">
      <c r="A39" s="361"/>
      <c r="B39" s="362"/>
      <c r="C39" s="362"/>
      <c r="D39" s="362"/>
      <c r="E39" s="362"/>
      <c r="F39" s="362"/>
      <c r="G39" s="362"/>
      <c r="H39" s="362"/>
      <c r="I39" s="362"/>
      <c r="J39" s="362"/>
      <c r="K39" s="362"/>
      <c r="L39" s="363"/>
    </row>
    <row r="40" spans="1:12" ht="15" thickBot="1" x14ac:dyDescent="0.4">
      <c r="A40" s="378"/>
      <c r="B40" s="379"/>
      <c r="C40" s="379"/>
      <c r="D40" s="379"/>
      <c r="E40" s="379"/>
      <c r="F40" s="379"/>
      <c r="G40" s="379"/>
      <c r="H40" s="379"/>
      <c r="I40" s="379"/>
      <c r="J40" s="379"/>
      <c r="K40" s="379"/>
      <c r="L40" s="379"/>
    </row>
    <row r="41" spans="1:12" ht="15" customHeight="1" x14ac:dyDescent="0.35">
      <c r="A41" s="383" t="s">
        <v>155</v>
      </c>
      <c r="B41" s="365"/>
      <c r="C41" s="365"/>
      <c r="D41" s="365"/>
      <c r="E41" s="365"/>
      <c r="F41" s="365"/>
      <c r="G41" s="365"/>
      <c r="H41" s="365"/>
      <c r="I41" s="365"/>
      <c r="J41" s="365"/>
      <c r="K41" s="365"/>
      <c r="L41" s="366"/>
    </row>
    <row r="42" spans="1:12" x14ac:dyDescent="0.35">
      <c r="A42" s="372"/>
      <c r="B42" s="373"/>
      <c r="C42" s="373"/>
      <c r="D42" s="373"/>
      <c r="E42" s="373"/>
      <c r="F42" s="373"/>
      <c r="G42" s="373"/>
      <c r="H42" s="373"/>
      <c r="I42" s="373"/>
      <c r="J42" s="373"/>
      <c r="K42" s="373"/>
      <c r="L42" s="374"/>
    </row>
    <row r="43" spans="1:12" x14ac:dyDescent="0.35">
      <c r="A43" s="375"/>
      <c r="B43" s="376"/>
      <c r="C43" s="376"/>
      <c r="D43" s="376"/>
      <c r="E43" s="376"/>
      <c r="F43" s="376"/>
      <c r="G43" s="376"/>
      <c r="H43" s="376"/>
      <c r="I43" s="376"/>
      <c r="J43" s="376"/>
      <c r="K43" s="376"/>
      <c r="L43" s="377"/>
    </row>
    <row r="44" spans="1:12" x14ac:dyDescent="0.35">
      <c r="A44" s="355"/>
      <c r="B44" s="356"/>
      <c r="C44" s="356"/>
      <c r="D44" s="356"/>
      <c r="E44" s="356"/>
      <c r="F44" s="356"/>
      <c r="G44" s="356"/>
      <c r="H44" s="356"/>
      <c r="I44" s="356"/>
      <c r="J44" s="356"/>
      <c r="K44" s="356"/>
      <c r="L44" s="357"/>
    </row>
    <row r="45" spans="1:12" x14ac:dyDescent="0.35">
      <c r="A45" s="358"/>
      <c r="B45" s="359"/>
      <c r="C45" s="359"/>
      <c r="D45" s="359"/>
      <c r="E45" s="359"/>
      <c r="F45" s="359"/>
      <c r="G45" s="359"/>
      <c r="H45" s="359"/>
      <c r="I45" s="359"/>
      <c r="J45" s="359"/>
      <c r="K45" s="359"/>
      <c r="L45" s="360"/>
    </row>
    <row r="46" spans="1:12" ht="15" thickBot="1" x14ac:dyDescent="0.4">
      <c r="A46" s="361"/>
      <c r="B46" s="362"/>
      <c r="C46" s="362"/>
      <c r="D46" s="362"/>
      <c r="E46" s="362"/>
      <c r="F46" s="362"/>
      <c r="G46" s="362"/>
      <c r="H46" s="362"/>
      <c r="I46" s="362"/>
      <c r="J46" s="362"/>
      <c r="K46" s="362"/>
      <c r="L46" s="363"/>
    </row>
    <row r="47" spans="1:12" ht="15" thickBot="1" x14ac:dyDescent="0.4">
      <c r="A47" s="380"/>
      <c r="B47" s="380"/>
      <c r="C47" s="380"/>
      <c r="D47" s="380"/>
      <c r="E47" s="380"/>
      <c r="F47" s="380"/>
      <c r="G47" s="380"/>
      <c r="H47" s="380"/>
      <c r="I47" s="380"/>
      <c r="J47" s="380"/>
      <c r="K47" s="380"/>
      <c r="L47" s="380"/>
    </row>
    <row r="48" spans="1:12" ht="15" customHeight="1" x14ac:dyDescent="0.35">
      <c r="A48" s="364" t="s">
        <v>160</v>
      </c>
      <c r="B48" s="365"/>
      <c r="C48" s="365"/>
      <c r="D48" s="365"/>
      <c r="E48" s="365"/>
      <c r="F48" s="365"/>
      <c r="G48" s="365"/>
      <c r="H48" s="365"/>
      <c r="I48" s="365"/>
      <c r="J48" s="365"/>
      <c r="K48" s="365"/>
      <c r="L48" s="366"/>
    </row>
    <row r="49" spans="1:12" x14ac:dyDescent="0.35">
      <c r="A49" s="372"/>
      <c r="B49" s="373"/>
      <c r="C49" s="373"/>
      <c r="D49" s="373"/>
      <c r="E49" s="373"/>
      <c r="F49" s="373"/>
      <c r="G49" s="373"/>
      <c r="H49" s="373"/>
      <c r="I49" s="373"/>
      <c r="J49" s="373"/>
      <c r="K49" s="373"/>
      <c r="L49" s="374"/>
    </row>
    <row r="50" spans="1:12" ht="32.25" customHeight="1" x14ac:dyDescent="0.35">
      <c r="A50" s="367"/>
      <c r="B50" s="368"/>
      <c r="C50" s="368"/>
      <c r="D50" s="368"/>
      <c r="E50" s="368"/>
      <c r="F50" s="368"/>
      <c r="G50" s="368"/>
      <c r="H50" s="368"/>
      <c r="I50" s="368"/>
      <c r="J50" s="368"/>
      <c r="K50" s="368"/>
      <c r="L50" s="369"/>
    </row>
    <row r="51" spans="1:12" x14ac:dyDescent="0.35">
      <c r="A51" s="355"/>
      <c r="B51" s="356"/>
      <c r="C51" s="356"/>
      <c r="D51" s="356"/>
      <c r="E51" s="356"/>
      <c r="F51" s="356"/>
      <c r="G51" s="356"/>
      <c r="H51" s="356"/>
      <c r="I51" s="356"/>
      <c r="J51" s="356"/>
      <c r="K51" s="356"/>
      <c r="L51" s="357"/>
    </row>
    <row r="52" spans="1:12" x14ac:dyDescent="0.35">
      <c r="A52" s="358"/>
      <c r="B52" s="359"/>
      <c r="C52" s="359"/>
      <c r="D52" s="359"/>
      <c r="E52" s="359"/>
      <c r="F52" s="359"/>
      <c r="G52" s="359"/>
      <c r="H52" s="359"/>
      <c r="I52" s="359"/>
      <c r="J52" s="359"/>
      <c r="K52" s="359"/>
      <c r="L52" s="360"/>
    </row>
    <row r="53" spans="1:12" ht="15" thickBot="1" x14ac:dyDescent="0.4">
      <c r="A53" s="361"/>
      <c r="B53" s="362"/>
      <c r="C53" s="362"/>
      <c r="D53" s="362"/>
      <c r="E53" s="362"/>
      <c r="F53" s="362"/>
      <c r="G53" s="362"/>
      <c r="H53" s="362"/>
      <c r="I53" s="362"/>
      <c r="J53" s="362"/>
      <c r="K53" s="362"/>
      <c r="L53" s="363"/>
    </row>
    <row r="54" spans="1:12" ht="15" thickBot="1" x14ac:dyDescent="0.4">
      <c r="A54" s="380"/>
      <c r="B54" s="380"/>
      <c r="C54" s="380"/>
      <c r="D54" s="380"/>
      <c r="E54" s="380"/>
      <c r="F54" s="380"/>
      <c r="G54" s="380"/>
      <c r="H54" s="380"/>
      <c r="I54" s="380"/>
      <c r="J54" s="380"/>
      <c r="K54" s="380"/>
      <c r="L54" s="380"/>
    </row>
    <row r="55" spans="1:12" ht="18" customHeight="1" x14ac:dyDescent="0.35">
      <c r="A55" s="364" t="s">
        <v>161</v>
      </c>
      <c r="B55" s="384"/>
      <c r="C55" s="384"/>
      <c r="D55" s="384"/>
      <c r="E55" s="384"/>
      <c r="F55" s="384"/>
      <c r="G55" s="384"/>
      <c r="H55" s="384"/>
      <c r="I55" s="384"/>
      <c r="J55" s="384"/>
      <c r="K55" s="384"/>
      <c r="L55" s="385"/>
    </row>
    <row r="56" spans="1:12" ht="35.25" customHeight="1" x14ac:dyDescent="0.35">
      <c r="A56" s="386"/>
      <c r="B56" s="387"/>
      <c r="C56" s="387"/>
      <c r="D56" s="387"/>
      <c r="E56" s="387"/>
      <c r="F56" s="387"/>
      <c r="G56" s="387"/>
      <c r="H56" s="387"/>
      <c r="I56" s="387"/>
      <c r="J56" s="387"/>
      <c r="K56" s="387"/>
      <c r="L56" s="388"/>
    </row>
    <row r="57" spans="1:12" x14ac:dyDescent="0.35">
      <c r="A57" s="355"/>
      <c r="B57" s="356"/>
      <c r="C57" s="356"/>
      <c r="D57" s="356"/>
      <c r="E57" s="356"/>
      <c r="F57" s="356"/>
      <c r="G57" s="356"/>
      <c r="H57" s="356"/>
      <c r="I57" s="356"/>
      <c r="J57" s="356"/>
      <c r="K57" s="356"/>
      <c r="L57" s="357"/>
    </row>
    <row r="58" spans="1:12" x14ac:dyDescent="0.35">
      <c r="A58" s="358"/>
      <c r="B58" s="359"/>
      <c r="C58" s="359"/>
      <c r="D58" s="359"/>
      <c r="E58" s="359"/>
      <c r="F58" s="359"/>
      <c r="G58" s="359"/>
      <c r="H58" s="359"/>
      <c r="I58" s="359"/>
      <c r="J58" s="359"/>
      <c r="K58" s="359"/>
      <c r="L58" s="360"/>
    </row>
    <row r="59" spans="1:12" ht="15" thickBot="1" x14ac:dyDescent="0.4">
      <c r="A59" s="361"/>
      <c r="B59" s="362"/>
      <c r="C59" s="362"/>
      <c r="D59" s="362"/>
      <c r="E59" s="362"/>
      <c r="F59" s="362"/>
      <c r="G59" s="362"/>
      <c r="H59" s="362"/>
      <c r="I59" s="362"/>
      <c r="J59" s="362"/>
      <c r="K59" s="362"/>
      <c r="L59" s="363"/>
    </row>
    <row r="60" spans="1:12" ht="15" thickBot="1" x14ac:dyDescent="0.4">
      <c r="A60" s="189"/>
      <c r="B60" s="178"/>
      <c r="C60" s="178"/>
      <c r="D60" s="178"/>
      <c r="E60" s="178"/>
      <c r="F60" s="178"/>
      <c r="G60" s="178"/>
      <c r="H60" s="178"/>
      <c r="I60" s="178"/>
      <c r="J60" s="178"/>
      <c r="K60" s="178"/>
      <c r="L60" s="178"/>
    </row>
    <row r="61" spans="1:12" x14ac:dyDescent="0.35">
      <c r="A61" s="364" t="s">
        <v>162</v>
      </c>
      <c r="B61" s="365"/>
      <c r="C61" s="365"/>
      <c r="D61" s="365"/>
      <c r="E61" s="365"/>
      <c r="F61" s="365"/>
      <c r="G61" s="365"/>
      <c r="H61" s="365"/>
      <c r="I61" s="365"/>
      <c r="J61" s="365"/>
      <c r="K61" s="365"/>
      <c r="L61" s="366"/>
    </row>
    <row r="62" spans="1:12" x14ac:dyDescent="0.35">
      <c r="A62" s="372"/>
      <c r="B62" s="373"/>
      <c r="C62" s="373"/>
      <c r="D62" s="373"/>
      <c r="E62" s="373"/>
      <c r="F62" s="373"/>
      <c r="G62" s="373"/>
      <c r="H62" s="373"/>
      <c r="I62" s="373"/>
      <c r="J62" s="373"/>
      <c r="K62" s="373"/>
      <c r="L62" s="374"/>
    </row>
    <row r="63" spans="1:12" x14ac:dyDescent="0.35">
      <c r="A63" s="389"/>
      <c r="B63" s="390"/>
      <c r="C63" s="390"/>
      <c r="D63" s="390"/>
      <c r="E63" s="390"/>
      <c r="F63" s="390"/>
      <c r="G63" s="390"/>
      <c r="H63" s="390"/>
      <c r="I63" s="390"/>
      <c r="J63" s="390"/>
      <c r="K63" s="390"/>
      <c r="L63" s="391"/>
    </row>
    <row r="64" spans="1:12" x14ac:dyDescent="0.35">
      <c r="A64" s="355"/>
      <c r="B64" s="356"/>
      <c r="C64" s="356"/>
      <c r="D64" s="356"/>
      <c r="E64" s="356"/>
      <c r="F64" s="356"/>
      <c r="G64" s="356"/>
      <c r="H64" s="356"/>
      <c r="I64" s="356"/>
      <c r="J64" s="356"/>
      <c r="K64" s="356"/>
      <c r="L64" s="357"/>
    </row>
    <row r="65" spans="1:12" x14ac:dyDescent="0.35">
      <c r="A65" s="358"/>
      <c r="B65" s="359"/>
      <c r="C65" s="359"/>
      <c r="D65" s="359"/>
      <c r="E65" s="359"/>
      <c r="F65" s="359"/>
      <c r="G65" s="359"/>
      <c r="H65" s="359"/>
      <c r="I65" s="359"/>
      <c r="J65" s="359"/>
      <c r="K65" s="359"/>
      <c r="L65" s="360"/>
    </row>
    <row r="66" spans="1:12" ht="15" thickBot="1" x14ac:dyDescent="0.4">
      <c r="A66" s="361"/>
      <c r="B66" s="362"/>
      <c r="C66" s="362"/>
      <c r="D66" s="362"/>
      <c r="E66" s="362"/>
      <c r="F66" s="362"/>
      <c r="G66" s="362"/>
      <c r="H66" s="362"/>
      <c r="I66" s="362"/>
      <c r="J66" s="362"/>
      <c r="K66" s="362"/>
      <c r="L66" s="363"/>
    </row>
    <row r="67" spans="1:12" ht="23.25" customHeight="1" thickBot="1" x14ac:dyDescent="0.4">
      <c r="A67" s="381" t="s">
        <v>134</v>
      </c>
      <c r="B67" s="382"/>
      <c r="C67" s="382"/>
      <c r="D67" s="382"/>
      <c r="E67" s="382"/>
      <c r="F67" s="382"/>
      <c r="G67" s="382"/>
      <c r="H67" s="382"/>
      <c r="I67" s="382"/>
      <c r="J67" s="382"/>
      <c r="K67" s="382"/>
      <c r="L67" s="382"/>
    </row>
    <row r="68" spans="1:12" x14ac:dyDescent="0.35">
      <c r="A68" s="364" t="s">
        <v>163</v>
      </c>
      <c r="B68" s="365"/>
      <c r="C68" s="365"/>
      <c r="D68" s="365"/>
      <c r="E68" s="365"/>
      <c r="F68" s="365"/>
      <c r="G68" s="365"/>
      <c r="H68" s="365"/>
      <c r="I68" s="365"/>
      <c r="J68" s="365"/>
      <c r="K68" s="365"/>
      <c r="L68" s="366"/>
    </row>
    <row r="69" spans="1:12" x14ac:dyDescent="0.35">
      <c r="A69" s="372"/>
      <c r="B69" s="373"/>
      <c r="C69" s="373"/>
      <c r="D69" s="373"/>
      <c r="E69" s="373"/>
      <c r="F69" s="373"/>
      <c r="G69" s="373"/>
      <c r="H69" s="373"/>
      <c r="I69" s="373"/>
      <c r="J69" s="373"/>
      <c r="K69" s="373"/>
      <c r="L69" s="374"/>
    </row>
    <row r="70" spans="1:12" x14ac:dyDescent="0.35">
      <c r="A70" s="367"/>
      <c r="B70" s="368"/>
      <c r="C70" s="368"/>
      <c r="D70" s="368"/>
      <c r="E70" s="368"/>
      <c r="F70" s="368"/>
      <c r="G70" s="368"/>
      <c r="H70" s="368"/>
      <c r="I70" s="368"/>
      <c r="J70" s="368"/>
      <c r="K70" s="368"/>
      <c r="L70" s="369"/>
    </row>
    <row r="71" spans="1:12" x14ac:dyDescent="0.35">
      <c r="A71" s="355"/>
      <c r="B71" s="356"/>
      <c r="C71" s="356"/>
      <c r="D71" s="356"/>
      <c r="E71" s="356"/>
      <c r="F71" s="356"/>
      <c r="G71" s="356"/>
      <c r="H71" s="356"/>
      <c r="I71" s="356"/>
      <c r="J71" s="356"/>
      <c r="K71" s="356"/>
      <c r="L71" s="357"/>
    </row>
    <row r="72" spans="1:12" x14ac:dyDescent="0.35">
      <c r="A72" s="358"/>
      <c r="B72" s="359"/>
      <c r="C72" s="359"/>
      <c r="D72" s="359"/>
      <c r="E72" s="359"/>
      <c r="F72" s="359"/>
      <c r="G72" s="359"/>
      <c r="H72" s="359"/>
      <c r="I72" s="359"/>
      <c r="J72" s="359"/>
      <c r="K72" s="359"/>
      <c r="L72" s="360"/>
    </row>
    <row r="73" spans="1:12" ht="15" thickBot="1" x14ac:dyDescent="0.4">
      <c r="A73" s="361"/>
      <c r="B73" s="362"/>
      <c r="C73" s="362"/>
      <c r="D73" s="362"/>
      <c r="E73" s="362"/>
      <c r="F73" s="362"/>
      <c r="G73" s="362"/>
      <c r="H73" s="362"/>
      <c r="I73" s="362"/>
      <c r="J73" s="362"/>
      <c r="K73" s="362"/>
      <c r="L73" s="363"/>
    </row>
    <row r="74" spans="1:12" ht="15" thickBot="1" x14ac:dyDescent="0.4">
      <c r="A74" s="370"/>
      <c r="B74" s="370"/>
      <c r="C74" s="370"/>
      <c r="D74" s="370"/>
      <c r="E74" s="370"/>
      <c r="F74" s="370"/>
      <c r="G74" s="370"/>
      <c r="H74" s="370"/>
      <c r="I74" s="370"/>
      <c r="J74" s="370"/>
      <c r="K74" s="370"/>
      <c r="L74" s="370"/>
    </row>
    <row r="75" spans="1:12" x14ac:dyDescent="0.35">
      <c r="A75" s="364" t="s">
        <v>164</v>
      </c>
      <c r="B75" s="365"/>
      <c r="C75" s="365"/>
      <c r="D75" s="365"/>
      <c r="E75" s="365"/>
      <c r="F75" s="365"/>
      <c r="G75" s="365"/>
      <c r="H75" s="365"/>
      <c r="I75" s="365"/>
      <c r="J75" s="365"/>
      <c r="K75" s="365"/>
      <c r="L75" s="366"/>
    </row>
    <row r="76" spans="1:12" x14ac:dyDescent="0.35">
      <c r="A76" s="367"/>
      <c r="B76" s="368"/>
      <c r="C76" s="368"/>
      <c r="D76" s="368"/>
      <c r="E76" s="368"/>
      <c r="F76" s="368"/>
      <c r="G76" s="368"/>
      <c r="H76" s="368"/>
      <c r="I76" s="368"/>
      <c r="J76" s="368"/>
      <c r="K76" s="368"/>
      <c r="L76" s="369"/>
    </row>
    <row r="77" spans="1:12" x14ac:dyDescent="0.35">
      <c r="A77" s="355"/>
      <c r="B77" s="356"/>
      <c r="C77" s="356"/>
      <c r="D77" s="356"/>
      <c r="E77" s="356"/>
      <c r="F77" s="356"/>
      <c r="G77" s="356"/>
      <c r="H77" s="356"/>
      <c r="I77" s="356"/>
      <c r="J77" s="356"/>
      <c r="K77" s="356"/>
      <c r="L77" s="357"/>
    </row>
    <row r="78" spans="1:12" x14ac:dyDescent="0.35">
      <c r="A78" s="358"/>
      <c r="B78" s="359"/>
      <c r="C78" s="359"/>
      <c r="D78" s="359"/>
      <c r="E78" s="359"/>
      <c r="F78" s="359"/>
      <c r="G78" s="359"/>
      <c r="H78" s="359"/>
      <c r="I78" s="359"/>
      <c r="J78" s="359"/>
      <c r="K78" s="359"/>
      <c r="L78" s="360"/>
    </row>
    <row r="79" spans="1:12" ht="15" thickBot="1" x14ac:dyDescent="0.4">
      <c r="A79" s="361"/>
      <c r="B79" s="362"/>
      <c r="C79" s="362"/>
      <c r="D79" s="362"/>
      <c r="E79" s="362"/>
      <c r="F79" s="362"/>
      <c r="G79" s="362"/>
      <c r="H79" s="362"/>
      <c r="I79" s="362"/>
      <c r="J79" s="362"/>
      <c r="K79" s="362"/>
      <c r="L79" s="363"/>
    </row>
    <row r="80" spans="1:12" ht="23.25" customHeight="1" thickBot="1" x14ac:dyDescent="0.4">
      <c r="A80" s="371" t="s">
        <v>47</v>
      </c>
      <c r="B80" s="371"/>
      <c r="C80" s="371"/>
      <c r="D80" s="371"/>
      <c r="E80" s="371"/>
      <c r="F80" s="371"/>
      <c r="G80" s="371"/>
      <c r="H80" s="371"/>
      <c r="I80" s="371"/>
      <c r="J80" s="371"/>
      <c r="K80" s="371"/>
      <c r="L80" s="371"/>
    </row>
    <row r="81" spans="1:12" x14ac:dyDescent="0.35">
      <c r="A81" s="364" t="s">
        <v>174</v>
      </c>
      <c r="B81" s="365"/>
      <c r="C81" s="365"/>
      <c r="D81" s="365"/>
      <c r="E81" s="365"/>
      <c r="F81" s="365"/>
      <c r="G81" s="365"/>
      <c r="H81" s="365"/>
      <c r="I81" s="365"/>
      <c r="J81" s="365"/>
      <c r="K81" s="365"/>
      <c r="L81" s="366"/>
    </row>
    <row r="82" spans="1:12" x14ac:dyDescent="0.35">
      <c r="A82" s="375"/>
      <c r="B82" s="376"/>
      <c r="C82" s="376"/>
      <c r="D82" s="376"/>
      <c r="E82" s="376"/>
      <c r="F82" s="376"/>
      <c r="G82" s="376"/>
      <c r="H82" s="376"/>
      <c r="I82" s="376"/>
      <c r="J82" s="376"/>
      <c r="K82" s="376"/>
      <c r="L82" s="377"/>
    </row>
    <row r="83" spans="1:12" x14ac:dyDescent="0.35">
      <c r="A83" s="355"/>
      <c r="B83" s="356"/>
      <c r="C83" s="356"/>
      <c r="D83" s="356"/>
      <c r="E83" s="356"/>
      <c r="F83" s="356"/>
      <c r="G83" s="356"/>
      <c r="H83" s="356"/>
      <c r="I83" s="356"/>
      <c r="J83" s="356"/>
      <c r="K83" s="356"/>
      <c r="L83" s="357"/>
    </row>
    <row r="84" spans="1:12" x14ac:dyDescent="0.35">
      <c r="A84" s="358"/>
      <c r="B84" s="359"/>
      <c r="C84" s="359"/>
      <c r="D84" s="359"/>
      <c r="E84" s="359"/>
      <c r="F84" s="359"/>
      <c r="G84" s="359"/>
      <c r="H84" s="359"/>
      <c r="I84" s="359"/>
      <c r="J84" s="359"/>
      <c r="K84" s="359"/>
      <c r="L84" s="360"/>
    </row>
    <row r="85" spans="1:12" ht="15" thickBot="1" x14ac:dyDescent="0.4">
      <c r="A85" s="361"/>
      <c r="B85" s="362"/>
      <c r="C85" s="362"/>
      <c r="D85" s="362"/>
      <c r="E85" s="362"/>
      <c r="F85" s="362"/>
      <c r="G85" s="362"/>
      <c r="H85" s="362"/>
      <c r="I85" s="362"/>
      <c r="J85" s="362"/>
      <c r="K85" s="362"/>
      <c r="L85" s="363"/>
    </row>
    <row r="86" spans="1:12" x14ac:dyDescent="0.35">
      <c r="A86" s="168"/>
      <c r="B86" s="167"/>
      <c r="C86" s="168"/>
      <c r="D86" s="168"/>
      <c r="E86" s="168"/>
      <c r="F86" s="168"/>
      <c r="G86" s="168"/>
      <c r="H86" s="168"/>
      <c r="I86" s="168"/>
      <c r="J86" s="168"/>
      <c r="K86" s="168"/>
      <c r="L86" s="168"/>
    </row>
    <row r="87" spans="1:12" x14ac:dyDescent="0.35">
      <c r="A87" s="168"/>
      <c r="B87" s="167"/>
      <c r="C87" s="168"/>
      <c r="D87" s="168"/>
      <c r="E87" s="168"/>
      <c r="F87" s="168"/>
      <c r="G87" s="168"/>
      <c r="H87" s="168"/>
      <c r="I87" s="168"/>
      <c r="J87" s="168"/>
      <c r="K87" s="168"/>
      <c r="L87" s="168"/>
    </row>
    <row r="88" spans="1:12" x14ac:dyDescent="0.35">
      <c r="A88" s="168"/>
      <c r="B88" s="167"/>
      <c r="C88" s="168"/>
      <c r="D88" s="168"/>
      <c r="E88" s="168"/>
      <c r="F88" s="168"/>
      <c r="G88" s="168"/>
      <c r="H88" s="168"/>
      <c r="I88" s="168"/>
      <c r="J88" s="168"/>
      <c r="K88" s="168"/>
      <c r="L88" s="168"/>
    </row>
    <row r="89" spans="1:12" x14ac:dyDescent="0.35">
      <c r="A89" s="168"/>
      <c r="B89" s="167"/>
      <c r="C89" s="168"/>
      <c r="D89" s="168"/>
      <c r="E89" s="168"/>
      <c r="F89" s="168"/>
      <c r="G89" s="168"/>
      <c r="H89" s="168"/>
      <c r="I89" s="168"/>
      <c r="J89" s="168"/>
      <c r="K89" s="168"/>
      <c r="L89" s="168"/>
    </row>
    <row r="90" spans="1:12" x14ac:dyDescent="0.35">
      <c r="A90" s="168"/>
      <c r="B90" s="167"/>
      <c r="C90" s="168"/>
      <c r="D90" s="168"/>
      <c r="E90" s="168"/>
      <c r="F90" s="168"/>
      <c r="G90" s="168"/>
      <c r="H90" s="168"/>
      <c r="I90" s="168"/>
      <c r="J90" s="168"/>
      <c r="K90" s="168"/>
      <c r="L90" s="168"/>
    </row>
    <row r="91" spans="1:12" x14ac:dyDescent="0.35">
      <c r="A91" s="168"/>
      <c r="B91" s="167"/>
      <c r="C91" s="168"/>
      <c r="D91" s="168"/>
      <c r="E91" s="168"/>
      <c r="F91" s="168"/>
      <c r="G91" s="168"/>
      <c r="H91" s="168"/>
      <c r="I91" s="168"/>
      <c r="J91" s="168"/>
      <c r="K91" s="168"/>
      <c r="L91" s="168"/>
    </row>
    <row r="92" spans="1:12" x14ac:dyDescent="0.35">
      <c r="A92" s="168"/>
      <c r="B92" s="167"/>
      <c r="C92" s="168"/>
      <c r="D92" s="168"/>
      <c r="E92" s="168"/>
      <c r="F92" s="168"/>
      <c r="G92" s="168"/>
      <c r="H92" s="168"/>
      <c r="I92" s="168"/>
      <c r="J92" s="168"/>
      <c r="K92" s="168"/>
      <c r="L92" s="168"/>
    </row>
    <row r="93" spans="1:12" x14ac:dyDescent="0.35">
      <c r="A93" s="168"/>
      <c r="B93" s="167"/>
      <c r="C93" s="168"/>
      <c r="D93" s="168"/>
      <c r="E93" s="168"/>
      <c r="F93" s="168"/>
      <c r="G93" s="168"/>
      <c r="H93" s="168"/>
      <c r="I93" s="168"/>
      <c r="J93" s="168"/>
      <c r="K93" s="168"/>
      <c r="L93" s="168"/>
    </row>
    <row r="94" spans="1:12" x14ac:dyDescent="0.35">
      <c r="A94" s="168"/>
      <c r="B94" s="167"/>
      <c r="C94" s="168"/>
      <c r="D94" s="168"/>
      <c r="E94" s="168"/>
      <c r="F94" s="168"/>
      <c r="G94" s="168"/>
      <c r="H94" s="168"/>
      <c r="I94" s="168"/>
      <c r="J94" s="168"/>
      <c r="K94" s="168"/>
      <c r="L94" s="168"/>
    </row>
    <row r="95" spans="1:12" x14ac:dyDescent="0.35">
      <c r="A95" s="168"/>
      <c r="B95" s="167"/>
      <c r="C95" s="168"/>
      <c r="D95" s="168"/>
      <c r="E95" s="168"/>
      <c r="F95" s="168"/>
      <c r="G95" s="168"/>
      <c r="H95" s="168"/>
      <c r="I95" s="168"/>
      <c r="J95" s="168"/>
      <c r="K95" s="168"/>
      <c r="L95" s="168"/>
    </row>
    <row r="96" spans="1:12" x14ac:dyDescent="0.35">
      <c r="A96" s="168"/>
      <c r="B96" s="167"/>
      <c r="C96" s="168"/>
      <c r="D96" s="168"/>
      <c r="E96" s="168"/>
      <c r="F96" s="168"/>
      <c r="G96" s="168"/>
      <c r="H96" s="168"/>
      <c r="I96" s="168"/>
      <c r="J96" s="168"/>
      <c r="K96" s="168"/>
      <c r="L96" s="168"/>
    </row>
    <row r="97" spans="1:12" x14ac:dyDescent="0.35">
      <c r="A97" s="168"/>
      <c r="B97" s="167"/>
      <c r="C97" s="168"/>
      <c r="D97" s="168"/>
      <c r="E97" s="168"/>
      <c r="F97" s="168"/>
      <c r="G97" s="168"/>
      <c r="H97" s="168"/>
      <c r="I97" s="168"/>
      <c r="J97" s="168"/>
      <c r="K97" s="168"/>
      <c r="L97" s="168"/>
    </row>
    <row r="98" spans="1:12" x14ac:dyDescent="0.35">
      <c r="A98" s="168"/>
      <c r="B98" s="167"/>
      <c r="C98" s="168"/>
      <c r="D98" s="168"/>
      <c r="E98" s="168"/>
      <c r="F98" s="168"/>
      <c r="G98" s="168"/>
      <c r="H98" s="168"/>
      <c r="I98" s="168"/>
      <c r="J98" s="168"/>
      <c r="K98" s="168"/>
      <c r="L98" s="168"/>
    </row>
    <row r="99" spans="1:12" x14ac:dyDescent="0.35">
      <c r="A99" s="168"/>
      <c r="B99" s="167"/>
      <c r="C99" s="168"/>
      <c r="D99" s="168"/>
      <c r="E99" s="168"/>
      <c r="F99" s="168"/>
      <c r="G99" s="168"/>
      <c r="H99" s="168"/>
      <c r="I99" s="168"/>
      <c r="J99" s="168"/>
      <c r="K99" s="168"/>
      <c r="L99" s="168"/>
    </row>
    <row r="100" spans="1:12" x14ac:dyDescent="0.35">
      <c r="A100" s="168"/>
      <c r="B100" s="167"/>
      <c r="C100" s="168"/>
      <c r="D100" s="168"/>
      <c r="E100" s="168"/>
      <c r="F100" s="168"/>
      <c r="G100" s="168"/>
      <c r="H100" s="168"/>
      <c r="I100" s="168"/>
      <c r="J100" s="168"/>
      <c r="K100" s="168"/>
      <c r="L100" s="168"/>
    </row>
    <row r="101" spans="1:12" x14ac:dyDescent="0.35">
      <c r="A101" s="168"/>
      <c r="B101" s="167"/>
      <c r="C101" s="168"/>
      <c r="D101" s="168"/>
      <c r="E101" s="168"/>
      <c r="F101" s="168"/>
      <c r="G101" s="168"/>
      <c r="H101" s="168"/>
      <c r="I101" s="168"/>
      <c r="J101" s="168"/>
      <c r="K101" s="168"/>
      <c r="L101" s="168"/>
    </row>
    <row r="102" spans="1:12" x14ac:dyDescent="0.35">
      <c r="A102" s="168"/>
      <c r="B102" s="167"/>
      <c r="C102" s="168"/>
      <c r="D102" s="168"/>
      <c r="E102" s="168"/>
      <c r="F102" s="168"/>
      <c r="G102" s="168"/>
      <c r="H102" s="168"/>
      <c r="I102" s="168"/>
      <c r="J102" s="168"/>
      <c r="K102" s="168"/>
      <c r="L102" s="168"/>
    </row>
    <row r="103" spans="1:12" x14ac:dyDescent="0.35">
      <c r="A103" s="168"/>
      <c r="B103" s="167"/>
      <c r="C103" s="168"/>
      <c r="D103" s="168"/>
      <c r="E103" s="168"/>
      <c r="F103" s="168"/>
      <c r="G103" s="168"/>
      <c r="H103" s="168"/>
      <c r="I103" s="168"/>
      <c r="J103" s="168"/>
      <c r="K103" s="168"/>
      <c r="L103" s="168"/>
    </row>
    <row r="104" spans="1:12" x14ac:dyDescent="0.35">
      <c r="A104" s="168"/>
      <c r="B104" s="167"/>
      <c r="C104" s="168"/>
      <c r="D104" s="168"/>
      <c r="E104" s="168"/>
      <c r="F104" s="168"/>
      <c r="G104" s="168"/>
      <c r="H104" s="168"/>
      <c r="I104" s="168"/>
      <c r="J104" s="168"/>
      <c r="K104" s="168"/>
      <c r="L104" s="168"/>
    </row>
    <row r="105" spans="1:12" x14ac:dyDescent="0.35">
      <c r="A105" s="168"/>
      <c r="B105" s="167"/>
      <c r="C105" s="168"/>
      <c r="D105" s="168"/>
      <c r="E105" s="168"/>
      <c r="F105" s="168"/>
      <c r="G105" s="168"/>
      <c r="H105" s="168"/>
      <c r="I105" s="168"/>
      <c r="J105" s="168"/>
      <c r="K105" s="168"/>
      <c r="L105" s="168"/>
    </row>
    <row r="106" spans="1:12" x14ac:dyDescent="0.35">
      <c r="A106" s="168"/>
      <c r="B106" s="167"/>
      <c r="C106" s="168"/>
      <c r="D106" s="168"/>
      <c r="E106" s="168"/>
      <c r="F106" s="168"/>
      <c r="G106" s="168"/>
      <c r="H106" s="168"/>
      <c r="I106" s="168"/>
      <c r="J106" s="168"/>
      <c r="K106" s="168"/>
      <c r="L106" s="168"/>
    </row>
    <row r="107" spans="1:12" x14ac:dyDescent="0.35">
      <c r="A107" s="168"/>
      <c r="B107" s="167"/>
      <c r="C107" s="168"/>
      <c r="D107" s="168"/>
      <c r="E107" s="168"/>
      <c r="F107" s="168"/>
      <c r="G107" s="168"/>
      <c r="H107" s="168"/>
      <c r="I107" s="168"/>
      <c r="J107" s="168"/>
      <c r="K107" s="168"/>
      <c r="L107" s="168"/>
    </row>
    <row r="108" spans="1:12" x14ac:dyDescent="0.35">
      <c r="A108" s="168"/>
      <c r="B108" s="167"/>
      <c r="C108" s="168"/>
      <c r="D108" s="168"/>
      <c r="E108" s="168"/>
      <c r="F108" s="168"/>
      <c r="G108" s="168"/>
      <c r="H108" s="168"/>
      <c r="I108" s="168"/>
      <c r="J108" s="168"/>
      <c r="K108" s="168"/>
      <c r="L108" s="168"/>
    </row>
    <row r="109" spans="1:12" x14ac:dyDescent="0.35">
      <c r="A109" s="168"/>
      <c r="B109" s="167"/>
      <c r="C109" s="168"/>
      <c r="D109" s="168"/>
      <c r="E109" s="168"/>
      <c r="F109" s="168"/>
      <c r="G109" s="168"/>
      <c r="H109" s="168"/>
      <c r="I109" s="168"/>
      <c r="J109" s="168"/>
      <c r="K109" s="168"/>
      <c r="L109" s="168"/>
    </row>
    <row r="110" spans="1:12" x14ac:dyDescent="0.35">
      <c r="A110" s="168"/>
      <c r="B110" s="167"/>
      <c r="C110" s="168"/>
      <c r="D110" s="168"/>
      <c r="E110" s="168"/>
      <c r="F110" s="168"/>
      <c r="G110" s="168"/>
      <c r="H110" s="168"/>
      <c r="I110" s="168"/>
      <c r="J110" s="168"/>
      <c r="K110" s="168"/>
      <c r="L110" s="168"/>
    </row>
    <row r="111" spans="1:12" x14ac:dyDescent="0.35">
      <c r="A111" s="168"/>
      <c r="B111" s="167"/>
      <c r="C111" s="168"/>
      <c r="D111" s="168"/>
      <c r="E111" s="168"/>
      <c r="F111" s="168"/>
      <c r="G111" s="168"/>
      <c r="H111" s="168"/>
      <c r="I111" s="168"/>
      <c r="J111" s="168"/>
      <c r="K111" s="168"/>
      <c r="L111" s="168"/>
    </row>
    <row r="112" spans="1:12" x14ac:dyDescent="0.35">
      <c r="A112" s="168"/>
      <c r="B112" s="167"/>
      <c r="C112" s="168"/>
      <c r="D112" s="168"/>
      <c r="E112" s="168"/>
      <c r="F112" s="168"/>
      <c r="G112" s="168"/>
      <c r="H112" s="168"/>
      <c r="I112" s="168"/>
      <c r="J112" s="168"/>
      <c r="K112" s="168"/>
      <c r="L112" s="168"/>
    </row>
    <row r="113" spans="1:12" x14ac:dyDescent="0.35">
      <c r="A113" s="168"/>
      <c r="B113" s="167"/>
      <c r="C113" s="168"/>
      <c r="D113" s="168"/>
      <c r="E113" s="168"/>
      <c r="F113" s="168"/>
      <c r="G113" s="168"/>
      <c r="H113" s="168"/>
      <c r="I113" s="168"/>
      <c r="J113" s="168"/>
      <c r="K113" s="168"/>
      <c r="L113" s="168"/>
    </row>
    <row r="114" spans="1:12" x14ac:dyDescent="0.35">
      <c r="A114" s="168"/>
      <c r="B114" s="167"/>
      <c r="C114" s="168"/>
      <c r="D114" s="168"/>
      <c r="E114" s="168"/>
      <c r="F114" s="168"/>
      <c r="G114" s="168"/>
      <c r="H114" s="168"/>
      <c r="I114" s="168"/>
      <c r="J114" s="168"/>
      <c r="K114" s="168"/>
      <c r="L114" s="168"/>
    </row>
    <row r="115" spans="1:12" x14ac:dyDescent="0.35">
      <c r="A115" s="168"/>
      <c r="B115" s="167"/>
      <c r="C115" s="168"/>
      <c r="D115" s="168"/>
      <c r="E115" s="168"/>
      <c r="F115" s="168"/>
      <c r="G115" s="168"/>
      <c r="H115" s="168"/>
      <c r="I115" s="168"/>
      <c r="J115" s="168"/>
      <c r="K115" s="168"/>
      <c r="L115" s="168"/>
    </row>
    <row r="116" spans="1:12" x14ac:dyDescent="0.35">
      <c r="A116" s="168"/>
      <c r="B116" s="167"/>
      <c r="C116" s="168"/>
      <c r="D116" s="168"/>
      <c r="E116" s="168"/>
      <c r="F116" s="168"/>
      <c r="G116" s="168"/>
      <c r="H116" s="168"/>
      <c r="I116" s="168"/>
      <c r="J116" s="168"/>
      <c r="K116" s="168"/>
      <c r="L116" s="168"/>
    </row>
    <row r="117" spans="1:12" x14ac:dyDescent="0.35">
      <c r="A117" s="168"/>
      <c r="B117" s="167"/>
      <c r="C117" s="168"/>
      <c r="D117" s="168"/>
      <c r="E117" s="168"/>
      <c r="F117" s="168"/>
      <c r="G117" s="168"/>
      <c r="H117" s="168"/>
      <c r="I117" s="168"/>
      <c r="J117" s="168"/>
      <c r="K117" s="168"/>
      <c r="L117" s="168"/>
    </row>
    <row r="118" spans="1:12" x14ac:dyDescent="0.35">
      <c r="A118" s="168"/>
      <c r="B118" s="167"/>
      <c r="C118" s="168"/>
      <c r="D118" s="168"/>
      <c r="E118" s="168"/>
      <c r="F118" s="168"/>
      <c r="G118" s="168"/>
      <c r="H118" s="168"/>
      <c r="I118" s="168"/>
      <c r="J118" s="168"/>
      <c r="K118" s="168"/>
      <c r="L118" s="168"/>
    </row>
    <row r="119" spans="1:12" x14ac:dyDescent="0.35">
      <c r="A119" s="168"/>
      <c r="B119" s="167"/>
      <c r="C119" s="168"/>
      <c r="D119" s="168"/>
      <c r="E119" s="168"/>
      <c r="F119" s="168"/>
      <c r="G119" s="168"/>
      <c r="H119" s="168"/>
      <c r="I119" s="168"/>
      <c r="J119" s="168"/>
      <c r="K119" s="168"/>
      <c r="L119" s="168"/>
    </row>
    <row r="120" spans="1:12" x14ac:dyDescent="0.35">
      <c r="A120" s="168"/>
      <c r="B120" s="167"/>
      <c r="C120" s="168"/>
      <c r="D120" s="168"/>
      <c r="E120" s="168"/>
      <c r="F120" s="168"/>
      <c r="G120" s="168"/>
      <c r="H120" s="168"/>
      <c r="I120" s="168"/>
      <c r="J120" s="168"/>
      <c r="K120" s="168"/>
      <c r="L120" s="168"/>
    </row>
    <row r="121" spans="1:12" x14ac:dyDescent="0.35">
      <c r="A121" s="168"/>
      <c r="B121" s="167"/>
      <c r="C121" s="168"/>
      <c r="D121" s="168"/>
      <c r="E121" s="168"/>
      <c r="F121" s="168"/>
      <c r="G121" s="168"/>
      <c r="H121" s="168"/>
      <c r="I121" s="168"/>
      <c r="J121" s="168"/>
      <c r="K121" s="168"/>
      <c r="L121" s="168"/>
    </row>
    <row r="122" spans="1:12" x14ac:dyDescent="0.35">
      <c r="A122" s="168"/>
      <c r="B122" s="167"/>
      <c r="C122" s="168"/>
      <c r="D122" s="168"/>
      <c r="E122" s="168"/>
      <c r="F122" s="168"/>
      <c r="G122" s="168"/>
      <c r="H122" s="168"/>
      <c r="I122" s="168"/>
      <c r="J122" s="168"/>
      <c r="K122" s="168"/>
      <c r="L122" s="168"/>
    </row>
    <row r="123" spans="1:12" x14ac:dyDescent="0.35">
      <c r="A123" s="168"/>
      <c r="B123" s="167"/>
      <c r="C123" s="168"/>
      <c r="D123" s="168"/>
      <c r="E123" s="168"/>
      <c r="F123" s="168"/>
      <c r="G123" s="168"/>
      <c r="H123" s="168"/>
      <c r="I123" s="168"/>
      <c r="J123" s="168"/>
      <c r="K123" s="168"/>
      <c r="L123" s="168"/>
    </row>
    <row r="124" spans="1:12" x14ac:dyDescent="0.35">
      <c r="A124" s="168"/>
      <c r="B124" s="167"/>
      <c r="C124" s="168"/>
      <c r="D124" s="168"/>
      <c r="E124" s="168"/>
      <c r="F124" s="168"/>
      <c r="G124" s="168"/>
      <c r="H124" s="168"/>
      <c r="I124" s="168"/>
      <c r="J124" s="168"/>
      <c r="K124" s="168"/>
      <c r="L124" s="168"/>
    </row>
    <row r="125" spans="1:12" x14ac:dyDescent="0.35">
      <c r="A125" s="168"/>
      <c r="B125" s="167"/>
      <c r="C125" s="168"/>
      <c r="D125" s="168"/>
      <c r="E125" s="168"/>
      <c r="F125" s="168"/>
      <c r="G125" s="168"/>
      <c r="H125" s="168"/>
      <c r="I125" s="168"/>
      <c r="J125" s="168"/>
      <c r="K125" s="168"/>
      <c r="L125" s="168"/>
    </row>
    <row r="126" spans="1:12" x14ac:dyDescent="0.35">
      <c r="A126" s="168"/>
      <c r="B126" s="167"/>
      <c r="C126" s="168"/>
      <c r="D126" s="168"/>
      <c r="E126" s="168"/>
      <c r="F126" s="168"/>
      <c r="G126" s="168"/>
      <c r="H126" s="168"/>
      <c r="I126" s="168"/>
      <c r="J126" s="168"/>
      <c r="K126" s="168"/>
      <c r="L126" s="168"/>
    </row>
    <row r="127" spans="1:12" x14ac:dyDescent="0.35">
      <c r="A127" s="168"/>
      <c r="B127" s="167"/>
      <c r="C127" s="168"/>
      <c r="D127" s="168"/>
      <c r="E127" s="168"/>
      <c r="F127" s="168"/>
      <c r="G127" s="168"/>
      <c r="H127" s="168"/>
      <c r="I127" s="168"/>
      <c r="J127" s="168"/>
      <c r="K127" s="168"/>
      <c r="L127" s="168"/>
    </row>
    <row r="128" spans="1:12" x14ac:dyDescent="0.35">
      <c r="A128" s="168"/>
      <c r="B128" s="167"/>
      <c r="C128" s="168"/>
      <c r="D128" s="168"/>
      <c r="E128" s="168"/>
      <c r="F128" s="168"/>
      <c r="G128" s="168"/>
      <c r="H128" s="168"/>
      <c r="I128" s="168"/>
      <c r="J128" s="168"/>
      <c r="K128" s="168"/>
      <c r="L128" s="168"/>
    </row>
    <row r="129" spans="1:12" x14ac:dyDescent="0.35">
      <c r="A129" s="168"/>
      <c r="B129" s="167"/>
      <c r="C129" s="168"/>
      <c r="D129" s="168"/>
      <c r="E129" s="168"/>
      <c r="F129" s="168"/>
      <c r="G129" s="168"/>
      <c r="H129" s="168"/>
      <c r="I129" s="168"/>
      <c r="J129" s="168"/>
      <c r="K129" s="168"/>
      <c r="L129" s="168"/>
    </row>
    <row r="130" spans="1:12" x14ac:dyDescent="0.35">
      <c r="A130" s="168"/>
      <c r="B130" s="167"/>
      <c r="C130" s="168"/>
      <c r="D130" s="168"/>
      <c r="E130" s="168"/>
      <c r="F130" s="168"/>
      <c r="G130" s="168"/>
      <c r="H130" s="168"/>
      <c r="I130" s="168"/>
      <c r="J130" s="168"/>
      <c r="K130" s="168"/>
      <c r="L130" s="168"/>
    </row>
    <row r="131" spans="1:12" x14ac:dyDescent="0.35">
      <c r="A131" s="168"/>
      <c r="B131" s="167"/>
      <c r="C131" s="168"/>
      <c r="D131" s="168"/>
      <c r="E131" s="168"/>
      <c r="F131" s="168"/>
      <c r="G131" s="168"/>
      <c r="H131" s="168"/>
      <c r="I131" s="168"/>
      <c r="J131" s="168"/>
      <c r="K131" s="168"/>
      <c r="L131" s="168"/>
    </row>
    <row r="132" spans="1:12" x14ac:dyDescent="0.35">
      <c r="A132" s="168"/>
      <c r="B132" s="167"/>
      <c r="C132" s="168"/>
      <c r="D132" s="168"/>
      <c r="E132" s="168"/>
      <c r="F132" s="168"/>
      <c r="G132" s="168"/>
      <c r="H132" s="168"/>
      <c r="I132" s="168"/>
      <c r="J132" s="168"/>
      <c r="K132" s="168"/>
      <c r="L132" s="168"/>
    </row>
    <row r="133" spans="1:12" x14ac:dyDescent="0.35">
      <c r="A133" s="168"/>
      <c r="B133" s="167"/>
      <c r="C133" s="168"/>
      <c r="D133" s="168"/>
      <c r="E133" s="168"/>
      <c r="F133" s="168"/>
      <c r="G133" s="168"/>
      <c r="H133" s="168"/>
      <c r="I133" s="168"/>
      <c r="J133" s="168"/>
      <c r="K133" s="168"/>
      <c r="L133" s="168"/>
    </row>
    <row r="134" spans="1:12" x14ac:dyDescent="0.35">
      <c r="A134" s="168"/>
      <c r="B134" s="167"/>
      <c r="C134" s="168"/>
      <c r="D134" s="168"/>
      <c r="E134" s="168"/>
      <c r="F134" s="168"/>
      <c r="G134" s="168"/>
      <c r="H134" s="168"/>
      <c r="I134" s="168"/>
      <c r="J134" s="168"/>
      <c r="K134" s="168"/>
      <c r="L134" s="168"/>
    </row>
    <row r="135" spans="1:12" x14ac:dyDescent="0.35">
      <c r="A135" s="168"/>
      <c r="B135" s="167"/>
      <c r="C135" s="168"/>
      <c r="D135" s="168"/>
      <c r="E135" s="168"/>
      <c r="F135" s="168"/>
      <c r="G135" s="168"/>
      <c r="H135" s="168"/>
      <c r="I135" s="168"/>
      <c r="J135" s="168"/>
      <c r="K135" s="168"/>
      <c r="L135" s="168"/>
    </row>
    <row r="136" spans="1:12" x14ac:dyDescent="0.35">
      <c r="A136" s="168"/>
      <c r="B136" s="167"/>
      <c r="C136" s="168"/>
      <c r="D136" s="168"/>
      <c r="E136" s="168"/>
      <c r="F136" s="168"/>
      <c r="G136" s="168"/>
      <c r="H136" s="168"/>
      <c r="I136" s="168"/>
      <c r="J136" s="168"/>
      <c r="K136" s="168"/>
      <c r="L136" s="168"/>
    </row>
    <row r="137" spans="1:12" x14ac:dyDescent="0.35">
      <c r="A137" s="168"/>
      <c r="B137" s="167"/>
      <c r="C137" s="168"/>
      <c r="D137" s="168"/>
      <c r="E137" s="168"/>
      <c r="F137" s="168"/>
      <c r="G137" s="168"/>
      <c r="H137" s="168"/>
      <c r="I137" s="168"/>
      <c r="J137" s="168"/>
      <c r="K137" s="168"/>
      <c r="L137" s="168"/>
    </row>
    <row r="138" spans="1:12" x14ac:dyDescent="0.35">
      <c r="A138" s="168"/>
      <c r="B138" s="167"/>
      <c r="C138" s="168"/>
      <c r="D138" s="168"/>
      <c r="E138" s="168"/>
      <c r="F138" s="168"/>
      <c r="G138" s="168"/>
      <c r="H138" s="168"/>
      <c r="I138" s="168"/>
      <c r="J138" s="168"/>
      <c r="K138" s="168"/>
      <c r="L138" s="168"/>
    </row>
    <row r="139" spans="1:12" x14ac:dyDescent="0.35">
      <c r="A139" s="168"/>
      <c r="B139" s="167"/>
      <c r="C139" s="168"/>
      <c r="D139" s="168"/>
      <c r="E139" s="168"/>
      <c r="F139" s="168"/>
      <c r="G139" s="168"/>
      <c r="H139" s="168"/>
      <c r="I139" s="168"/>
      <c r="J139" s="168"/>
      <c r="K139" s="168"/>
      <c r="L139" s="168"/>
    </row>
    <row r="140" spans="1:12" x14ac:dyDescent="0.35">
      <c r="A140" s="168"/>
      <c r="B140" s="167"/>
      <c r="C140" s="168"/>
      <c r="D140" s="168"/>
      <c r="E140" s="168"/>
      <c r="F140" s="168"/>
      <c r="G140" s="168"/>
      <c r="H140" s="168"/>
      <c r="I140" s="168"/>
      <c r="J140" s="168"/>
      <c r="K140" s="168"/>
      <c r="L140" s="168"/>
    </row>
    <row r="141" spans="1:12" x14ac:dyDescent="0.35">
      <c r="A141" s="168"/>
      <c r="B141" s="167"/>
      <c r="C141" s="168"/>
      <c r="D141" s="168"/>
      <c r="E141" s="168"/>
      <c r="F141" s="168"/>
      <c r="G141" s="168"/>
      <c r="H141" s="168"/>
      <c r="I141" s="168"/>
      <c r="J141" s="168"/>
      <c r="K141" s="168"/>
      <c r="L141" s="168"/>
    </row>
    <row r="142" spans="1:12" x14ac:dyDescent="0.35">
      <c r="A142" s="168"/>
      <c r="B142" s="167"/>
      <c r="C142" s="168"/>
      <c r="D142" s="168"/>
      <c r="E142" s="168"/>
      <c r="F142" s="168"/>
      <c r="G142" s="168"/>
      <c r="H142" s="168"/>
      <c r="I142" s="168"/>
      <c r="J142" s="168"/>
      <c r="K142" s="168"/>
      <c r="L142" s="168"/>
    </row>
    <row r="143" spans="1:12" x14ac:dyDescent="0.35">
      <c r="A143" s="168"/>
      <c r="B143" s="167"/>
      <c r="C143" s="168"/>
      <c r="D143" s="168"/>
      <c r="E143" s="168"/>
      <c r="F143" s="168"/>
      <c r="G143" s="168"/>
      <c r="H143" s="168"/>
      <c r="I143" s="168"/>
      <c r="J143" s="168"/>
      <c r="K143" s="168"/>
      <c r="L143" s="168"/>
    </row>
    <row r="144" spans="1:12" x14ac:dyDescent="0.35">
      <c r="A144" s="168"/>
      <c r="B144" s="167"/>
      <c r="C144" s="168"/>
      <c r="D144" s="168"/>
      <c r="E144" s="168"/>
      <c r="F144" s="168"/>
      <c r="G144" s="168"/>
      <c r="H144" s="168"/>
      <c r="I144" s="168"/>
      <c r="J144" s="168"/>
      <c r="K144" s="168"/>
      <c r="L144" s="168"/>
    </row>
  </sheetData>
  <sheetProtection algorithmName="SHA-512" hashValue="lXwyrN+v9XWKnLyXrfbKX/Bi/5Ny5RzHj1V9eibMYKK/i4U0bhR/LtoYZSn2uOlqVR+hhtAn2IXXGYn/r5jlhQ==" saltValue="O0pM/weZKgPt1VUoA+9tuA==" spinCount="100000" sheet="1" formatColumns="0" formatRows="0"/>
  <mergeCells count="41">
    <mergeCell ref="A1:B1"/>
    <mergeCell ref="A2:B2"/>
    <mergeCell ref="A3:B3"/>
    <mergeCell ref="C6:D6"/>
    <mergeCell ref="C7:D7"/>
    <mergeCell ref="A6:A7"/>
    <mergeCell ref="B6:B7"/>
    <mergeCell ref="C2:E2"/>
    <mergeCell ref="C3:E3"/>
    <mergeCell ref="E6:L6"/>
    <mergeCell ref="E7:F7"/>
    <mergeCell ref="A33:L33"/>
    <mergeCell ref="G7:H7"/>
    <mergeCell ref="I7:J7"/>
    <mergeCell ref="K7:L7"/>
    <mergeCell ref="A26:L26"/>
    <mergeCell ref="A28:L29"/>
    <mergeCell ref="A27:L27"/>
    <mergeCell ref="A30:L32"/>
    <mergeCell ref="A34:L36"/>
    <mergeCell ref="A40:L40"/>
    <mergeCell ref="A47:L47"/>
    <mergeCell ref="A54:L54"/>
    <mergeCell ref="A67:L67"/>
    <mergeCell ref="A41:L43"/>
    <mergeCell ref="A48:L50"/>
    <mergeCell ref="A51:L53"/>
    <mergeCell ref="A57:L59"/>
    <mergeCell ref="A44:L46"/>
    <mergeCell ref="A55:L56"/>
    <mergeCell ref="A61:L63"/>
    <mergeCell ref="A64:L66"/>
    <mergeCell ref="A83:L85"/>
    <mergeCell ref="A77:L79"/>
    <mergeCell ref="A37:L39"/>
    <mergeCell ref="A75:L76"/>
    <mergeCell ref="A74:L74"/>
    <mergeCell ref="A80:L80"/>
    <mergeCell ref="A68:L70"/>
    <mergeCell ref="A81:L82"/>
    <mergeCell ref="A71:L73"/>
  </mergeCells>
  <dataValidations count="1">
    <dataValidation type="date" operator="greaterThan" allowBlank="1" showInputMessage="1" showErrorMessage="1" sqref="I1 G1">
      <formula1>42005</formula1>
    </dataValidation>
  </dataValidations>
  <pageMargins left="0.7" right="0.7" top="1.85" bottom="0.75" header="0.3" footer="0.3"/>
  <pageSetup scale="75" orientation="landscape" r:id="rId1"/>
  <headerFooter scaleWithDoc="0">
    <oddHeader>&amp;C&amp;"Arial,Regular"&amp;G
Claims Activity Report
Section II - &amp;A</oddHeader>
    <oddFooter>&amp;L&amp;"Arial,Regular"&amp;10Claims Activity - Report #47&amp;C&amp;"Arial,Regular"&amp;10Rev. v9 2019-07&amp;R&amp;"Arial,Regular"&amp;10&amp;P</oddFooter>
  </headerFooter>
  <rowBreaks count="2" manualBreakCount="2">
    <brk id="24" max="16383" man="1"/>
    <brk id="5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79"/>
  <sheetViews>
    <sheetView showGridLines="0" zoomScale="75" zoomScaleNormal="75" workbookViewId="0">
      <selection sqref="A1:B1"/>
    </sheetView>
  </sheetViews>
  <sheetFormatPr defaultColWidth="8.7265625" defaultRowHeight="14.5" x14ac:dyDescent="0.35"/>
  <cols>
    <col min="1" max="1" width="7.26953125" style="1" customWidth="1"/>
    <col min="2" max="2" width="37.54296875" style="79" bestFit="1" customWidth="1"/>
    <col min="3" max="12" width="11.7265625" style="1" customWidth="1"/>
    <col min="13" max="13" width="8.81640625" style="79" customWidth="1"/>
    <col min="14" max="16384" width="8.7265625" style="79"/>
  </cols>
  <sheetData>
    <row r="1" spans="1:12" s="82" customFormat="1" ht="15" customHeight="1" x14ac:dyDescent="0.35">
      <c r="A1" s="398" t="s">
        <v>3</v>
      </c>
      <c r="B1" s="444"/>
      <c r="C1" s="51">
        <f>Summary!B1</f>
        <v>0</v>
      </c>
      <c r="D1" s="38" t="s">
        <v>4</v>
      </c>
      <c r="E1" s="45">
        <f>Summary!D1</f>
        <v>0</v>
      </c>
      <c r="F1" s="187"/>
      <c r="G1" s="139" t="s">
        <v>140</v>
      </c>
      <c r="H1" s="75"/>
      <c r="I1" s="4"/>
      <c r="J1" s="5"/>
      <c r="K1" s="5"/>
      <c r="L1" s="6"/>
    </row>
    <row r="2" spans="1:12" s="82" customFormat="1" ht="15" customHeight="1" x14ac:dyDescent="0.25">
      <c r="A2" s="398" t="s">
        <v>5</v>
      </c>
      <c r="B2" s="444"/>
      <c r="C2" s="405">
        <f>Summary!B2</f>
        <v>0</v>
      </c>
      <c r="D2" s="405"/>
      <c r="E2" s="405"/>
      <c r="G2" s="140"/>
      <c r="H2" s="3"/>
      <c r="I2" s="7"/>
      <c r="J2" s="6"/>
      <c r="K2" s="6"/>
      <c r="L2" s="6"/>
    </row>
    <row r="3" spans="1:12" s="82" customFormat="1" ht="15" customHeight="1" x14ac:dyDescent="0.25">
      <c r="A3" s="398" t="s">
        <v>6</v>
      </c>
      <c r="B3" s="444"/>
      <c r="C3" s="406">
        <f>Summary!B3</f>
        <v>0</v>
      </c>
      <c r="D3" s="406"/>
      <c r="E3" s="406"/>
      <c r="F3" s="3"/>
      <c r="G3" s="3"/>
      <c r="H3" s="3"/>
      <c r="I3" s="7"/>
      <c r="J3" s="6"/>
      <c r="K3" s="6"/>
      <c r="L3" s="6"/>
    </row>
    <row r="4" spans="1:12" s="82" customFormat="1" ht="15" customHeight="1" x14ac:dyDescent="0.25">
      <c r="B4" s="3"/>
      <c r="C4" s="7"/>
      <c r="D4" s="7"/>
      <c r="E4" s="7"/>
      <c r="F4" s="7"/>
      <c r="G4" s="7"/>
      <c r="H4" s="7"/>
      <c r="I4" s="7"/>
      <c r="J4" s="6"/>
      <c r="K4" s="6"/>
      <c r="L4" s="6"/>
    </row>
    <row r="5" spans="1:12" ht="15" thickBot="1" x14ac:dyDescent="0.4"/>
    <row r="6" spans="1:12" x14ac:dyDescent="0.35">
      <c r="A6" s="448" t="s">
        <v>0</v>
      </c>
      <c r="B6" s="448" t="s">
        <v>10</v>
      </c>
      <c r="C6" s="450" t="s">
        <v>1</v>
      </c>
      <c r="D6" s="451"/>
      <c r="E6" s="450" t="s">
        <v>2</v>
      </c>
      <c r="F6" s="452"/>
      <c r="G6" s="452"/>
      <c r="H6" s="452"/>
      <c r="I6" s="452"/>
      <c r="J6" s="452"/>
      <c r="K6" s="452"/>
      <c r="L6" s="453"/>
    </row>
    <row r="7" spans="1:12" ht="15" thickBot="1" x14ac:dyDescent="0.4">
      <c r="A7" s="449"/>
      <c r="B7" s="449"/>
      <c r="C7" s="433" t="str">
        <f>Summary!$C$6</f>
        <v>Q1 1900</v>
      </c>
      <c r="D7" s="454"/>
      <c r="E7" s="433" t="e">
        <f>Summary!$D$6</f>
        <v>#NUM!</v>
      </c>
      <c r="F7" s="434"/>
      <c r="G7" s="433" t="e">
        <f>Summary!$E$6</f>
        <v>#NUM!</v>
      </c>
      <c r="H7" s="434"/>
      <c r="I7" s="433" t="e">
        <f>Summary!$F$6</f>
        <v>#NUM!</v>
      </c>
      <c r="J7" s="434"/>
      <c r="K7" s="433" t="e">
        <f>Summary!$G$6</f>
        <v>#NUM!</v>
      </c>
      <c r="L7" s="434"/>
    </row>
    <row r="8" spans="1:12" s="118" customFormat="1" x14ac:dyDescent="0.35">
      <c r="A8" s="216"/>
      <c r="B8" s="216" t="s">
        <v>67</v>
      </c>
      <c r="C8" s="199" t="s">
        <v>11</v>
      </c>
      <c r="D8" s="199" t="s">
        <v>13</v>
      </c>
      <c r="E8" s="199" t="s">
        <v>11</v>
      </c>
      <c r="F8" s="199" t="s">
        <v>13</v>
      </c>
      <c r="G8" s="199" t="s">
        <v>11</v>
      </c>
      <c r="H8" s="199" t="s">
        <v>13</v>
      </c>
      <c r="I8" s="199" t="s">
        <v>11</v>
      </c>
      <c r="J8" s="199" t="s">
        <v>13</v>
      </c>
      <c r="K8" s="199" t="s">
        <v>11</v>
      </c>
      <c r="L8" s="199" t="s">
        <v>13</v>
      </c>
    </row>
    <row r="9" spans="1:12" x14ac:dyDescent="0.35">
      <c r="A9" s="217">
        <v>24</v>
      </c>
      <c r="B9" s="218" t="s">
        <v>51</v>
      </c>
      <c r="C9" s="203">
        <f>Summary!C24</f>
        <v>0</v>
      </c>
      <c r="D9" s="204"/>
      <c r="E9" s="203">
        <f>Summary!D24</f>
        <v>0</v>
      </c>
      <c r="F9" s="204"/>
      <c r="G9" s="203">
        <f>Summary!E24</f>
        <v>0</v>
      </c>
      <c r="H9" s="204"/>
      <c r="I9" s="203">
        <f>Summary!F24</f>
        <v>0</v>
      </c>
      <c r="J9" s="204"/>
      <c r="K9" s="203">
        <f>Summary!G24</f>
        <v>0</v>
      </c>
      <c r="L9" s="204"/>
    </row>
    <row r="10" spans="1:12" x14ac:dyDescent="0.35">
      <c r="A10" s="219">
        <v>25</v>
      </c>
      <c r="B10" s="220" t="s">
        <v>138</v>
      </c>
      <c r="C10" s="205"/>
      <c r="D10" s="235" t="e">
        <f>Summary!C25</f>
        <v>#DIV/0!</v>
      </c>
      <c r="E10" s="205"/>
      <c r="F10" s="235" t="e">
        <f>Summary!D25</f>
        <v>#DIV/0!</v>
      </c>
      <c r="G10" s="205"/>
      <c r="H10" s="235" t="e">
        <f>Summary!E25</f>
        <v>#DIV/0!</v>
      </c>
      <c r="I10" s="205"/>
      <c r="J10" s="235" t="e">
        <f>Summary!F25</f>
        <v>#DIV/0!</v>
      </c>
      <c r="K10" s="205"/>
      <c r="L10" s="235" t="e">
        <f>Summary!G25</f>
        <v>#DIV/0!</v>
      </c>
    </row>
    <row r="11" spans="1:12" s="118" customFormat="1" x14ac:dyDescent="0.35">
      <c r="A11" s="221"/>
      <c r="B11" s="222"/>
      <c r="C11" s="206" t="s">
        <v>12</v>
      </c>
      <c r="D11" s="207" t="s">
        <v>13</v>
      </c>
      <c r="E11" s="208" t="s">
        <v>12</v>
      </c>
      <c r="F11" s="208" t="s">
        <v>13</v>
      </c>
      <c r="G11" s="208" t="s">
        <v>12</v>
      </c>
      <c r="H11" s="208" t="s">
        <v>13</v>
      </c>
      <c r="I11" s="208" t="s">
        <v>12</v>
      </c>
      <c r="J11" s="208" t="s">
        <v>13</v>
      </c>
      <c r="K11" s="208" t="s">
        <v>12</v>
      </c>
      <c r="L11" s="208" t="s">
        <v>13</v>
      </c>
    </row>
    <row r="12" spans="1:12" x14ac:dyDescent="0.35">
      <c r="A12" s="223">
        <v>33</v>
      </c>
      <c r="B12" s="84" t="s">
        <v>14</v>
      </c>
      <c r="C12" s="236">
        <f>Summary!C33</f>
        <v>0</v>
      </c>
      <c r="D12" s="209"/>
      <c r="E12" s="238">
        <f>Summary!D33</f>
        <v>0</v>
      </c>
      <c r="F12" s="210"/>
      <c r="G12" s="238">
        <f>Summary!E33</f>
        <v>0</v>
      </c>
      <c r="H12" s="210"/>
      <c r="I12" s="238">
        <f>Summary!F33</f>
        <v>0</v>
      </c>
      <c r="J12" s="210"/>
      <c r="K12" s="238">
        <f>Summary!G33</f>
        <v>0</v>
      </c>
      <c r="L12" s="210"/>
    </row>
    <row r="13" spans="1:12" ht="15" thickBot="1" x14ac:dyDescent="0.4">
      <c r="A13" s="217" t="s">
        <v>142</v>
      </c>
      <c r="B13" s="84" t="s">
        <v>139</v>
      </c>
      <c r="C13" s="237">
        <f>Summary!C34</f>
        <v>0</v>
      </c>
      <c r="D13" s="211">
        <f>Summary!C35</f>
        <v>0</v>
      </c>
      <c r="E13" s="237">
        <f>Summary!D34</f>
        <v>0</v>
      </c>
      <c r="F13" s="211">
        <f>Summary!D35</f>
        <v>0</v>
      </c>
      <c r="G13" s="237">
        <f>Summary!E34</f>
        <v>0</v>
      </c>
      <c r="H13" s="211">
        <f>Summary!E35</f>
        <v>0</v>
      </c>
      <c r="I13" s="237">
        <f>Summary!F34</f>
        <v>0</v>
      </c>
      <c r="J13" s="211">
        <f>Summary!F35</f>
        <v>0</v>
      </c>
      <c r="K13" s="237">
        <f>Summary!G34</f>
        <v>0</v>
      </c>
      <c r="L13" s="211">
        <f>Summary!G35</f>
        <v>0</v>
      </c>
    </row>
    <row r="14" spans="1:12" s="2" customFormat="1" x14ac:dyDescent="0.35">
      <c r="A14" s="224"/>
      <c r="B14" s="216" t="s">
        <v>19</v>
      </c>
      <c r="C14" s="212" t="s">
        <v>11</v>
      </c>
      <c r="D14" s="213" t="s">
        <v>13</v>
      </c>
      <c r="E14" s="199" t="s">
        <v>11</v>
      </c>
      <c r="F14" s="199" t="s">
        <v>13</v>
      </c>
      <c r="G14" s="199" t="s">
        <v>11</v>
      </c>
      <c r="H14" s="199" t="s">
        <v>13</v>
      </c>
      <c r="I14" s="199" t="s">
        <v>11</v>
      </c>
      <c r="J14" s="199" t="s">
        <v>13</v>
      </c>
      <c r="K14" s="199" t="s">
        <v>11</v>
      </c>
      <c r="L14" s="199" t="s">
        <v>13</v>
      </c>
    </row>
    <row r="15" spans="1:12" ht="25" x14ac:dyDescent="0.35">
      <c r="A15" s="223">
        <v>12</v>
      </c>
      <c r="B15" s="225" t="s">
        <v>15</v>
      </c>
      <c r="C15" s="233">
        <f>'Behavioral Health'!B12</f>
        <v>0</v>
      </c>
      <c r="D15" s="214">
        <f>'Behavioral Health'!C12</f>
        <v>0</v>
      </c>
      <c r="E15" s="234">
        <f>'Behavioral Health'!E12</f>
        <v>0</v>
      </c>
      <c r="F15" s="215">
        <f>'Behavioral Health'!F12</f>
        <v>0</v>
      </c>
      <c r="G15" s="234">
        <f>'Behavioral Health'!H12</f>
        <v>0</v>
      </c>
      <c r="H15" s="215">
        <f>'Behavioral Health'!I12</f>
        <v>0</v>
      </c>
      <c r="I15" s="234">
        <f>'Behavioral Health'!K12</f>
        <v>0</v>
      </c>
      <c r="J15" s="215">
        <f>'Behavioral Health'!L12</f>
        <v>0</v>
      </c>
      <c r="K15" s="234">
        <f>'Behavioral Health'!N12</f>
        <v>0</v>
      </c>
      <c r="L15" s="215">
        <f>'Behavioral Health'!O12</f>
        <v>0</v>
      </c>
    </row>
    <row r="16" spans="1:12" x14ac:dyDescent="0.35">
      <c r="A16" s="223">
        <v>13</v>
      </c>
      <c r="B16" s="226" t="s">
        <v>8</v>
      </c>
      <c r="C16" s="233">
        <f>'Behavioral Health'!B13</f>
        <v>0</v>
      </c>
      <c r="D16" s="214">
        <f>'Behavioral Health'!C13</f>
        <v>0</v>
      </c>
      <c r="E16" s="234">
        <f>'Behavioral Health'!E13</f>
        <v>0</v>
      </c>
      <c r="F16" s="215">
        <f>'Behavioral Health'!F13</f>
        <v>0</v>
      </c>
      <c r="G16" s="234">
        <f>'Behavioral Health'!H13</f>
        <v>0</v>
      </c>
      <c r="H16" s="215">
        <f>'Behavioral Health'!I13</f>
        <v>0</v>
      </c>
      <c r="I16" s="234">
        <f>'Behavioral Health'!K13</f>
        <v>0</v>
      </c>
      <c r="J16" s="215">
        <f>'Behavioral Health'!L13</f>
        <v>0</v>
      </c>
      <c r="K16" s="234">
        <f>'Behavioral Health'!N13</f>
        <v>0</v>
      </c>
      <c r="L16" s="215">
        <f>'Behavioral Health'!O13</f>
        <v>0</v>
      </c>
    </row>
    <row r="17" spans="1:13" x14ac:dyDescent="0.35">
      <c r="A17" s="223">
        <v>14</v>
      </c>
      <c r="B17" s="226" t="s">
        <v>7</v>
      </c>
      <c r="C17" s="234">
        <f>'Behavioral Health'!B14</f>
        <v>0</v>
      </c>
      <c r="D17" s="215">
        <f>'Behavioral Health'!C14</f>
        <v>0</v>
      </c>
      <c r="E17" s="234">
        <f>'Behavioral Health'!E14</f>
        <v>0</v>
      </c>
      <c r="F17" s="215">
        <f>'Behavioral Health'!F14</f>
        <v>0</v>
      </c>
      <c r="G17" s="234">
        <f>'Behavioral Health'!H14</f>
        <v>0</v>
      </c>
      <c r="H17" s="215">
        <f>'Behavioral Health'!I14</f>
        <v>0</v>
      </c>
      <c r="I17" s="234">
        <f>'Behavioral Health'!K14</f>
        <v>0</v>
      </c>
      <c r="J17" s="215">
        <f>'Behavioral Health'!L14</f>
        <v>0</v>
      </c>
      <c r="K17" s="234">
        <f>'Behavioral Health'!N14</f>
        <v>0</v>
      </c>
      <c r="L17" s="215">
        <f>'Behavioral Health'!O14</f>
        <v>0</v>
      </c>
    </row>
    <row r="18" spans="1:13" ht="25" x14ac:dyDescent="0.35">
      <c r="A18" s="223">
        <v>17</v>
      </c>
      <c r="B18" s="225" t="s">
        <v>16</v>
      </c>
      <c r="C18" s="233">
        <f>'Behavioral Health'!B17</f>
        <v>0</v>
      </c>
      <c r="D18" s="214">
        <f>'Behavioral Health'!C17</f>
        <v>0</v>
      </c>
      <c r="E18" s="234">
        <f>'Behavioral Health'!E17</f>
        <v>0</v>
      </c>
      <c r="F18" s="215">
        <f>'Behavioral Health'!F17</f>
        <v>0</v>
      </c>
      <c r="G18" s="234">
        <f>'Behavioral Health'!H17</f>
        <v>0</v>
      </c>
      <c r="H18" s="215">
        <f>'Behavioral Health'!I17</f>
        <v>0</v>
      </c>
      <c r="I18" s="234">
        <f>'Behavioral Health'!K17</f>
        <v>0</v>
      </c>
      <c r="J18" s="215">
        <f>'Behavioral Health'!L17</f>
        <v>0</v>
      </c>
      <c r="K18" s="234">
        <f>'Behavioral Health'!N17</f>
        <v>0</v>
      </c>
      <c r="L18" s="215">
        <f>'Behavioral Health'!O17</f>
        <v>0</v>
      </c>
    </row>
    <row r="19" spans="1:13" x14ac:dyDescent="0.35">
      <c r="A19" s="223">
        <v>18</v>
      </c>
      <c r="B19" s="226" t="s">
        <v>8</v>
      </c>
      <c r="C19" s="233">
        <f>'Behavioral Health'!B18</f>
        <v>0</v>
      </c>
      <c r="D19" s="214">
        <f>'Behavioral Health'!C18</f>
        <v>0</v>
      </c>
      <c r="E19" s="234">
        <f>'Behavioral Health'!E18</f>
        <v>0</v>
      </c>
      <c r="F19" s="215">
        <f>'Behavioral Health'!F18</f>
        <v>0</v>
      </c>
      <c r="G19" s="234">
        <f>'Behavioral Health'!H18</f>
        <v>0</v>
      </c>
      <c r="H19" s="215">
        <f>'Behavioral Health'!I18</f>
        <v>0</v>
      </c>
      <c r="I19" s="234">
        <f>'Behavioral Health'!K18</f>
        <v>0</v>
      </c>
      <c r="J19" s="215">
        <f>'Behavioral Health'!L18</f>
        <v>0</v>
      </c>
      <c r="K19" s="234">
        <f>'Behavioral Health'!N18</f>
        <v>0</v>
      </c>
      <c r="L19" s="215">
        <f>'Behavioral Health'!O18</f>
        <v>0</v>
      </c>
    </row>
    <row r="20" spans="1:13" x14ac:dyDescent="0.35">
      <c r="A20" s="223">
        <v>19</v>
      </c>
      <c r="B20" s="226" t="s">
        <v>7</v>
      </c>
      <c r="C20" s="233">
        <f>'Behavioral Health'!B19</f>
        <v>0</v>
      </c>
      <c r="D20" s="214">
        <f>'Behavioral Health'!C19</f>
        <v>0</v>
      </c>
      <c r="E20" s="234">
        <f>'Behavioral Health'!E19</f>
        <v>0</v>
      </c>
      <c r="F20" s="215">
        <f>'Behavioral Health'!F19</f>
        <v>0</v>
      </c>
      <c r="G20" s="234">
        <f>'Behavioral Health'!H19</f>
        <v>0</v>
      </c>
      <c r="H20" s="215">
        <f>'Behavioral Health'!I19</f>
        <v>0</v>
      </c>
      <c r="I20" s="234">
        <f>'Behavioral Health'!K19</f>
        <v>0</v>
      </c>
      <c r="J20" s="215">
        <f>'Behavioral Health'!L19</f>
        <v>0</v>
      </c>
      <c r="K20" s="234">
        <f>'Behavioral Health'!N19</f>
        <v>0</v>
      </c>
      <c r="L20" s="215">
        <f>'Behavioral Health'!O19</f>
        <v>0</v>
      </c>
    </row>
    <row r="21" spans="1:13" ht="25" x14ac:dyDescent="0.35">
      <c r="A21" s="223">
        <v>21</v>
      </c>
      <c r="B21" s="225" t="s">
        <v>9</v>
      </c>
      <c r="C21" s="233">
        <f>'Behavioral Health'!B21</f>
        <v>0</v>
      </c>
      <c r="D21" s="214">
        <f>'Behavioral Health'!C21</f>
        <v>0</v>
      </c>
      <c r="E21" s="234">
        <f>'Behavioral Health'!E21</f>
        <v>0</v>
      </c>
      <c r="F21" s="215">
        <f>'Behavioral Health'!F21</f>
        <v>0</v>
      </c>
      <c r="G21" s="234">
        <f>'Behavioral Health'!H21</f>
        <v>0</v>
      </c>
      <c r="H21" s="215">
        <f>'Behavioral Health'!I21</f>
        <v>0</v>
      </c>
      <c r="I21" s="234">
        <f>'Behavioral Health'!K21</f>
        <v>0</v>
      </c>
      <c r="J21" s="215">
        <f>'Behavioral Health'!L21</f>
        <v>0</v>
      </c>
      <c r="K21" s="234">
        <f>'Behavioral Health'!N21</f>
        <v>0</v>
      </c>
      <c r="L21" s="215">
        <f>'Behavioral Health'!O21</f>
        <v>0</v>
      </c>
    </row>
    <row r="22" spans="1:13" x14ac:dyDescent="0.35">
      <c r="A22" s="223">
        <v>22</v>
      </c>
      <c r="B22" s="226" t="s">
        <v>8</v>
      </c>
      <c r="C22" s="233">
        <f>'Behavioral Health'!B22</f>
        <v>0</v>
      </c>
      <c r="D22" s="214">
        <f>'Behavioral Health'!C22</f>
        <v>0</v>
      </c>
      <c r="E22" s="234">
        <f>'Behavioral Health'!E22</f>
        <v>0</v>
      </c>
      <c r="F22" s="215">
        <f>'Behavioral Health'!F22</f>
        <v>0</v>
      </c>
      <c r="G22" s="234">
        <f>'Behavioral Health'!H22</f>
        <v>0</v>
      </c>
      <c r="H22" s="215">
        <f>'Behavioral Health'!I22</f>
        <v>0</v>
      </c>
      <c r="I22" s="234">
        <f>'Behavioral Health'!K22</f>
        <v>0</v>
      </c>
      <c r="J22" s="215">
        <f>'Behavioral Health'!L22</f>
        <v>0</v>
      </c>
      <c r="K22" s="234">
        <f>'Behavioral Health'!N22</f>
        <v>0</v>
      </c>
      <c r="L22" s="215">
        <f>'Behavioral Health'!O22</f>
        <v>0</v>
      </c>
    </row>
    <row r="23" spans="1:13" x14ac:dyDescent="0.35">
      <c r="A23" s="223">
        <v>23</v>
      </c>
      <c r="B23" s="226" t="s">
        <v>7</v>
      </c>
      <c r="C23" s="234">
        <f>'Behavioral Health'!B23</f>
        <v>0</v>
      </c>
      <c r="D23" s="215">
        <f>'Behavioral Health'!C23</f>
        <v>0</v>
      </c>
      <c r="E23" s="234">
        <f>'Behavioral Health'!E23</f>
        <v>0</v>
      </c>
      <c r="F23" s="215">
        <f>'Behavioral Health'!F23</f>
        <v>0</v>
      </c>
      <c r="G23" s="234">
        <f>'Behavioral Health'!H23</f>
        <v>0</v>
      </c>
      <c r="H23" s="215">
        <f>'Behavioral Health'!I23</f>
        <v>0</v>
      </c>
      <c r="I23" s="234">
        <f>'Behavioral Health'!K23</f>
        <v>0</v>
      </c>
      <c r="J23" s="215">
        <f>'Behavioral Health'!L23</f>
        <v>0</v>
      </c>
      <c r="K23" s="234">
        <f>'Behavioral Health'!N23</f>
        <v>0</v>
      </c>
      <c r="L23" s="215">
        <f>'Behavioral Health'!O23</f>
        <v>0</v>
      </c>
    </row>
    <row r="24" spans="1:13" s="78" customFormat="1" ht="15" thickBot="1" x14ac:dyDescent="0.4">
      <c r="A24" s="227">
        <v>32</v>
      </c>
      <c r="B24" s="177" t="s">
        <v>64</v>
      </c>
      <c r="C24" s="305">
        <f>'Behavioral Health'!B33</f>
        <v>0</v>
      </c>
      <c r="D24" s="302"/>
      <c r="E24" s="306">
        <f>'Behavioral Health'!C33</f>
        <v>0</v>
      </c>
      <c r="F24" s="304"/>
      <c r="G24" s="306">
        <f>'Behavioral Health'!D33</f>
        <v>0</v>
      </c>
      <c r="H24" s="304"/>
      <c r="I24" s="306">
        <f>'Behavioral Health'!E33</f>
        <v>0</v>
      </c>
      <c r="J24" s="304"/>
      <c r="K24" s="306">
        <f>'Behavioral Health'!F33</f>
        <v>0</v>
      </c>
      <c r="L24" s="304"/>
    </row>
    <row r="25" spans="1:13" s="78" customFormat="1" ht="22.5" customHeight="1" thickBot="1" x14ac:dyDescent="0.4">
      <c r="A25" s="190" t="s">
        <v>150</v>
      </c>
      <c r="B25" s="183"/>
      <c r="C25" s="183"/>
      <c r="D25" s="183"/>
      <c r="E25" s="183"/>
      <c r="F25" s="183"/>
      <c r="G25" s="183"/>
      <c r="H25" s="183"/>
      <c r="I25" s="183"/>
      <c r="J25" s="183"/>
      <c r="K25" s="183"/>
      <c r="L25" s="183"/>
      <c r="M25" s="79"/>
    </row>
    <row r="26" spans="1:13" ht="31.5" customHeight="1" thickBot="1" x14ac:dyDescent="0.4">
      <c r="A26" s="436" t="s">
        <v>133</v>
      </c>
      <c r="B26" s="437"/>
      <c r="C26" s="437"/>
      <c r="D26" s="437"/>
      <c r="E26" s="437"/>
      <c r="F26" s="437"/>
      <c r="G26" s="437"/>
      <c r="H26" s="437"/>
      <c r="I26" s="437"/>
      <c r="J26" s="437"/>
      <c r="K26" s="437"/>
      <c r="L26" s="438"/>
    </row>
    <row r="27" spans="1:13" ht="14.65" customHeight="1" thickBot="1" x14ac:dyDescent="0.4">
      <c r="A27" s="446"/>
      <c r="B27" s="446"/>
      <c r="C27" s="446"/>
      <c r="D27" s="446"/>
      <c r="E27" s="446"/>
      <c r="F27" s="446"/>
      <c r="G27" s="446"/>
      <c r="H27" s="446"/>
      <c r="I27" s="446"/>
      <c r="J27" s="446"/>
      <c r="K27" s="446"/>
      <c r="L27" s="446"/>
    </row>
    <row r="28" spans="1:13" ht="13.9" customHeight="1" x14ac:dyDescent="0.35">
      <c r="A28" s="435" t="s">
        <v>170</v>
      </c>
      <c r="B28" s="439"/>
      <c r="C28" s="439"/>
      <c r="D28" s="439"/>
      <c r="E28" s="439"/>
      <c r="F28" s="439"/>
      <c r="G28" s="439"/>
      <c r="H28" s="439"/>
      <c r="I28" s="439"/>
      <c r="J28" s="439"/>
      <c r="K28" s="439"/>
      <c r="L28" s="440"/>
    </row>
    <row r="29" spans="1:13" ht="33.75" customHeight="1" x14ac:dyDescent="0.35">
      <c r="A29" s="441"/>
      <c r="B29" s="447"/>
      <c r="C29" s="447"/>
      <c r="D29" s="447"/>
      <c r="E29" s="447"/>
      <c r="F29" s="447"/>
      <c r="G29" s="447"/>
      <c r="H29" s="447"/>
      <c r="I29" s="447"/>
      <c r="J29" s="447"/>
      <c r="K29" s="447"/>
      <c r="L29" s="443"/>
    </row>
    <row r="30" spans="1:13" x14ac:dyDescent="0.35">
      <c r="A30" s="409"/>
      <c r="B30" s="410"/>
      <c r="C30" s="410"/>
      <c r="D30" s="410"/>
      <c r="E30" s="410"/>
      <c r="F30" s="410"/>
      <c r="G30" s="410"/>
      <c r="H30" s="410"/>
      <c r="I30" s="410"/>
      <c r="J30" s="410"/>
      <c r="K30" s="410"/>
      <c r="L30" s="411"/>
    </row>
    <row r="31" spans="1:13" x14ac:dyDescent="0.35">
      <c r="A31" s="409"/>
      <c r="B31" s="410"/>
      <c r="C31" s="410"/>
      <c r="D31" s="410"/>
      <c r="E31" s="410"/>
      <c r="F31" s="410"/>
      <c r="G31" s="410"/>
      <c r="H31" s="410"/>
      <c r="I31" s="410"/>
      <c r="J31" s="410"/>
      <c r="K31" s="410"/>
      <c r="L31" s="411"/>
    </row>
    <row r="32" spans="1:13" ht="15" thickBot="1" x14ac:dyDescent="0.4">
      <c r="A32" s="412"/>
      <c r="B32" s="413"/>
      <c r="C32" s="413"/>
      <c r="D32" s="413"/>
      <c r="E32" s="413"/>
      <c r="F32" s="413"/>
      <c r="G32" s="413"/>
      <c r="H32" s="413"/>
      <c r="I32" s="413"/>
      <c r="J32" s="413"/>
      <c r="K32" s="413"/>
      <c r="L32" s="414"/>
    </row>
    <row r="33" spans="1:12" ht="15" thickBot="1" x14ac:dyDescent="0.4">
      <c r="A33" s="416"/>
      <c r="B33" s="417"/>
      <c r="C33" s="417"/>
      <c r="D33" s="417"/>
      <c r="E33" s="417"/>
      <c r="F33" s="417"/>
      <c r="G33" s="417"/>
      <c r="H33" s="417"/>
      <c r="I33" s="417"/>
      <c r="J33" s="417"/>
      <c r="K33" s="417"/>
      <c r="L33" s="417"/>
    </row>
    <row r="34" spans="1:12" ht="15" customHeight="1" x14ac:dyDescent="0.35">
      <c r="A34" s="418" t="s">
        <v>159</v>
      </c>
      <c r="B34" s="419"/>
      <c r="C34" s="419"/>
      <c r="D34" s="419"/>
      <c r="E34" s="419"/>
      <c r="F34" s="419"/>
      <c r="G34" s="419"/>
      <c r="H34" s="419"/>
      <c r="I34" s="419"/>
      <c r="J34" s="419"/>
      <c r="K34" s="419"/>
      <c r="L34" s="420"/>
    </row>
    <row r="35" spans="1:12" x14ac:dyDescent="0.35">
      <c r="A35" s="421"/>
      <c r="B35" s="422"/>
      <c r="C35" s="422"/>
      <c r="D35" s="422"/>
      <c r="E35" s="422"/>
      <c r="F35" s="422"/>
      <c r="G35" s="422"/>
      <c r="H35" s="422"/>
      <c r="I35" s="422"/>
      <c r="J35" s="422"/>
      <c r="K35" s="422"/>
      <c r="L35" s="423"/>
    </row>
    <row r="36" spans="1:12" x14ac:dyDescent="0.35">
      <c r="A36" s="424"/>
      <c r="B36" s="425"/>
      <c r="C36" s="425"/>
      <c r="D36" s="425"/>
      <c r="E36" s="425"/>
      <c r="F36" s="425"/>
      <c r="G36" s="425"/>
      <c r="H36" s="425"/>
      <c r="I36" s="425"/>
      <c r="J36" s="425"/>
      <c r="K36" s="425"/>
      <c r="L36" s="426"/>
    </row>
    <row r="37" spans="1:12" x14ac:dyDescent="0.35">
      <c r="A37" s="409"/>
      <c r="B37" s="410"/>
      <c r="C37" s="410"/>
      <c r="D37" s="410"/>
      <c r="E37" s="410"/>
      <c r="F37" s="410"/>
      <c r="G37" s="410"/>
      <c r="H37" s="410"/>
      <c r="I37" s="410"/>
      <c r="J37" s="410"/>
      <c r="K37" s="410"/>
      <c r="L37" s="411"/>
    </row>
    <row r="38" spans="1:12" x14ac:dyDescent="0.35">
      <c r="A38" s="409"/>
      <c r="B38" s="410"/>
      <c r="C38" s="410"/>
      <c r="D38" s="410"/>
      <c r="E38" s="410"/>
      <c r="F38" s="410"/>
      <c r="G38" s="410"/>
      <c r="H38" s="410"/>
      <c r="I38" s="410"/>
      <c r="J38" s="410"/>
      <c r="K38" s="410"/>
      <c r="L38" s="411"/>
    </row>
    <row r="39" spans="1:12" ht="15" thickBot="1" x14ac:dyDescent="0.4">
      <c r="A39" s="412"/>
      <c r="B39" s="413"/>
      <c r="C39" s="413"/>
      <c r="D39" s="413"/>
      <c r="E39" s="413"/>
      <c r="F39" s="413"/>
      <c r="G39" s="413"/>
      <c r="H39" s="413"/>
      <c r="I39" s="413"/>
      <c r="J39" s="413"/>
      <c r="K39" s="413"/>
      <c r="L39" s="414"/>
    </row>
    <row r="40" spans="1:12" ht="15" thickBot="1" x14ac:dyDescent="0.4">
      <c r="A40" s="416"/>
      <c r="B40" s="417"/>
      <c r="C40" s="417"/>
      <c r="D40" s="417"/>
      <c r="E40" s="417"/>
      <c r="F40" s="417"/>
      <c r="G40" s="417"/>
      <c r="H40" s="417"/>
      <c r="I40" s="417"/>
      <c r="J40" s="417"/>
      <c r="K40" s="417"/>
      <c r="L40" s="417"/>
    </row>
    <row r="41" spans="1:12" x14ac:dyDescent="0.35">
      <c r="A41" s="418" t="s">
        <v>156</v>
      </c>
      <c r="B41" s="419"/>
      <c r="C41" s="419"/>
      <c r="D41" s="419"/>
      <c r="E41" s="419"/>
      <c r="F41" s="419"/>
      <c r="G41" s="419"/>
      <c r="H41" s="419"/>
      <c r="I41" s="419"/>
      <c r="J41" s="419"/>
      <c r="K41" s="419"/>
      <c r="L41" s="420"/>
    </row>
    <row r="42" spans="1:12" x14ac:dyDescent="0.35">
      <c r="A42" s="421"/>
      <c r="B42" s="422"/>
      <c r="C42" s="422"/>
      <c r="D42" s="422"/>
      <c r="E42" s="422"/>
      <c r="F42" s="422"/>
      <c r="G42" s="422"/>
      <c r="H42" s="422"/>
      <c r="I42" s="422"/>
      <c r="J42" s="422"/>
      <c r="K42" s="422"/>
      <c r="L42" s="423"/>
    </row>
    <row r="43" spans="1:12" x14ac:dyDescent="0.35">
      <c r="A43" s="424"/>
      <c r="B43" s="425"/>
      <c r="C43" s="425"/>
      <c r="D43" s="425"/>
      <c r="E43" s="425"/>
      <c r="F43" s="425"/>
      <c r="G43" s="425"/>
      <c r="H43" s="425"/>
      <c r="I43" s="425"/>
      <c r="J43" s="425"/>
      <c r="K43" s="425"/>
      <c r="L43" s="426"/>
    </row>
    <row r="44" spans="1:12" x14ac:dyDescent="0.35">
      <c r="A44" s="409"/>
      <c r="B44" s="410"/>
      <c r="C44" s="410"/>
      <c r="D44" s="410"/>
      <c r="E44" s="410"/>
      <c r="F44" s="410"/>
      <c r="G44" s="410"/>
      <c r="H44" s="410"/>
      <c r="I44" s="410"/>
      <c r="J44" s="410"/>
      <c r="K44" s="410"/>
      <c r="L44" s="411"/>
    </row>
    <row r="45" spans="1:12" x14ac:dyDescent="0.35">
      <c r="A45" s="409"/>
      <c r="B45" s="410"/>
      <c r="C45" s="410"/>
      <c r="D45" s="410"/>
      <c r="E45" s="410"/>
      <c r="F45" s="410"/>
      <c r="G45" s="410"/>
      <c r="H45" s="410"/>
      <c r="I45" s="410"/>
      <c r="J45" s="410"/>
      <c r="K45" s="410"/>
      <c r="L45" s="411"/>
    </row>
    <row r="46" spans="1:12" ht="15" thickBot="1" x14ac:dyDescent="0.4">
      <c r="A46" s="412"/>
      <c r="B46" s="413"/>
      <c r="C46" s="413"/>
      <c r="D46" s="413"/>
      <c r="E46" s="413"/>
      <c r="F46" s="413"/>
      <c r="G46" s="413"/>
      <c r="H46" s="413"/>
      <c r="I46" s="413"/>
      <c r="J46" s="413"/>
      <c r="K46" s="413"/>
      <c r="L46" s="414"/>
    </row>
    <row r="47" spans="1:12" ht="15" thickBot="1" x14ac:dyDescent="0.4">
      <c r="A47" s="432"/>
      <c r="B47" s="432"/>
      <c r="C47" s="432"/>
      <c r="D47" s="432"/>
      <c r="E47" s="432"/>
      <c r="F47" s="432"/>
      <c r="G47" s="432"/>
      <c r="H47" s="432"/>
      <c r="I47" s="432"/>
      <c r="J47" s="432"/>
      <c r="K47" s="432"/>
      <c r="L47" s="432"/>
    </row>
    <row r="48" spans="1:12" x14ac:dyDescent="0.35">
      <c r="A48" s="418" t="s">
        <v>165</v>
      </c>
      <c r="B48" s="419"/>
      <c r="C48" s="419"/>
      <c r="D48" s="419"/>
      <c r="E48" s="419"/>
      <c r="F48" s="419"/>
      <c r="G48" s="419"/>
      <c r="H48" s="419"/>
      <c r="I48" s="419"/>
      <c r="J48" s="419"/>
      <c r="K48" s="419"/>
      <c r="L48" s="420"/>
    </row>
    <row r="49" spans="1:12" x14ac:dyDescent="0.35">
      <c r="A49" s="421"/>
      <c r="B49" s="422"/>
      <c r="C49" s="422"/>
      <c r="D49" s="422"/>
      <c r="E49" s="422"/>
      <c r="F49" s="422"/>
      <c r="G49" s="422"/>
      <c r="H49" s="422"/>
      <c r="I49" s="422"/>
      <c r="J49" s="422"/>
      <c r="K49" s="422"/>
      <c r="L49" s="423"/>
    </row>
    <row r="50" spans="1:12" ht="35.25" customHeight="1" x14ac:dyDescent="0.35">
      <c r="A50" s="427"/>
      <c r="B50" s="428"/>
      <c r="C50" s="428"/>
      <c r="D50" s="428"/>
      <c r="E50" s="428"/>
      <c r="F50" s="428"/>
      <c r="G50" s="428"/>
      <c r="H50" s="428"/>
      <c r="I50" s="428"/>
      <c r="J50" s="428"/>
      <c r="K50" s="428"/>
      <c r="L50" s="429"/>
    </row>
    <row r="51" spans="1:12" x14ac:dyDescent="0.35">
      <c r="A51" s="409"/>
      <c r="B51" s="410"/>
      <c r="C51" s="410"/>
      <c r="D51" s="410"/>
      <c r="E51" s="410"/>
      <c r="F51" s="410"/>
      <c r="G51" s="410"/>
      <c r="H51" s="410"/>
      <c r="I51" s="410"/>
      <c r="J51" s="410"/>
      <c r="K51" s="410"/>
      <c r="L51" s="411"/>
    </row>
    <row r="52" spans="1:12" x14ac:dyDescent="0.35">
      <c r="A52" s="409"/>
      <c r="B52" s="410"/>
      <c r="C52" s="410"/>
      <c r="D52" s="410"/>
      <c r="E52" s="410"/>
      <c r="F52" s="410"/>
      <c r="G52" s="410"/>
      <c r="H52" s="410"/>
      <c r="I52" s="410"/>
      <c r="J52" s="410"/>
      <c r="K52" s="410"/>
      <c r="L52" s="411"/>
    </row>
    <row r="53" spans="1:12" ht="15" thickBot="1" x14ac:dyDescent="0.4">
      <c r="A53" s="412"/>
      <c r="B53" s="413"/>
      <c r="C53" s="413"/>
      <c r="D53" s="413"/>
      <c r="E53" s="413"/>
      <c r="F53" s="413"/>
      <c r="G53" s="413"/>
      <c r="H53" s="413"/>
      <c r="I53" s="413"/>
      <c r="J53" s="413"/>
      <c r="K53" s="413"/>
      <c r="L53" s="414"/>
    </row>
    <row r="54" spans="1:12" ht="15" thickBot="1" x14ac:dyDescent="0.4">
      <c r="A54" s="432"/>
      <c r="B54" s="432"/>
      <c r="C54" s="432"/>
      <c r="D54" s="432"/>
      <c r="E54" s="432"/>
      <c r="F54" s="432"/>
      <c r="G54" s="432"/>
      <c r="H54" s="432"/>
      <c r="I54" s="432"/>
      <c r="J54" s="432"/>
      <c r="K54" s="432"/>
      <c r="L54" s="432"/>
    </row>
    <row r="55" spans="1:12" ht="17.25" customHeight="1" x14ac:dyDescent="0.35">
      <c r="A55" s="418" t="s">
        <v>161</v>
      </c>
      <c r="B55" s="439"/>
      <c r="C55" s="439"/>
      <c r="D55" s="439"/>
      <c r="E55" s="439"/>
      <c r="F55" s="439"/>
      <c r="G55" s="439"/>
      <c r="H55" s="439"/>
      <c r="I55" s="439"/>
      <c r="J55" s="439"/>
      <c r="K55" s="439"/>
      <c r="L55" s="440"/>
    </row>
    <row r="56" spans="1:12" ht="35.25" customHeight="1" x14ac:dyDescent="0.35">
      <c r="A56" s="441"/>
      <c r="B56" s="442"/>
      <c r="C56" s="442"/>
      <c r="D56" s="442"/>
      <c r="E56" s="442"/>
      <c r="F56" s="442"/>
      <c r="G56" s="442"/>
      <c r="H56" s="442"/>
      <c r="I56" s="442"/>
      <c r="J56" s="442"/>
      <c r="K56" s="442"/>
      <c r="L56" s="443"/>
    </row>
    <row r="57" spans="1:12" x14ac:dyDescent="0.35">
      <c r="A57" s="409"/>
      <c r="B57" s="410"/>
      <c r="C57" s="410"/>
      <c r="D57" s="410"/>
      <c r="E57" s="410"/>
      <c r="F57" s="410"/>
      <c r="G57" s="410"/>
      <c r="H57" s="410"/>
      <c r="I57" s="410"/>
      <c r="J57" s="410"/>
      <c r="K57" s="410"/>
      <c r="L57" s="411"/>
    </row>
    <row r="58" spans="1:12" x14ac:dyDescent="0.35">
      <c r="A58" s="409"/>
      <c r="B58" s="410"/>
      <c r="C58" s="410"/>
      <c r="D58" s="410"/>
      <c r="E58" s="410"/>
      <c r="F58" s="410"/>
      <c r="G58" s="410"/>
      <c r="H58" s="410"/>
      <c r="I58" s="410"/>
      <c r="J58" s="410"/>
      <c r="K58" s="410"/>
      <c r="L58" s="411"/>
    </row>
    <row r="59" spans="1:12" ht="15" thickBot="1" x14ac:dyDescent="0.4">
      <c r="A59" s="412"/>
      <c r="B59" s="413"/>
      <c r="C59" s="413"/>
      <c r="D59" s="413"/>
      <c r="E59" s="413"/>
      <c r="F59" s="413"/>
      <c r="G59" s="413"/>
      <c r="H59" s="413"/>
      <c r="I59" s="413"/>
      <c r="J59" s="413"/>
      <c r="K59" s="413"/>
      <c r="L59" s="414"/>
    </row>
    <row r="60" spans="1:12" ht="15" thickBot="1" x14ac:dyDescent="0.4">
      <c r="A60" s="191"/>
      <c r="B60" s="179"/>
      <c r="C60" s="179"/>
      <c r="D60" s="179"/>
      <c r="E60" s="179"/>
      <c r="F60" s="179"/>
      <c r="G60" s="179"/>
      <c r="H60" s="179"/>
      <c r="I60" s="179"/>
      <c r="J60" s="179"/>
      <c r="K60" s="179"/>
      <c r="L60" s="179"/>
    </row>
    <row r="61" spans="1:12" x14ac:dyDescent="0.35">
      <c r="A61" s="418" t="s">
        <v>166</v>
      </c>
      <c r="B61" s="419"/>
      <c r="C61" s="419"/>
      <c r="D61" s="419"/>
      <c r="E61" s="419"/>
      <c r="F61" s="419"/>
      <c r="G61" s="419"/>
      <c r="H61" s="419"/>
      <c r="I61" s="419"/>
      <c r="J61" s="419"/>
      <c r="K61" s="419"/>
      <c r="L61" s="420"/>
    </row>
    <row r="62" spans="1:12" x14ac:dyDescent="0.35">
      <c r="A62" s="421"/>
      <c r="B62" s="422"/>
      <c r="C62" s="422"/>
      <c r="D62" s="422"/>
      <c r="E62" s="422"/>
      <c r="F62" s="422"/>
      <c r="G62" s="422"/>
      <c r="H62" s="422"/>
      <c r="I62" s="422"/>
      <c r="J62" s="422"/>
      <c r="K62" s="422"/>
      <c r="L62" s="423"/>
    </row>
    <row r="63" spans="1:12" x14ac:dyDescent="0.35">
      <c r="A63" s="427"/>
      <c r="B63" s="428"/>
      <c r="C63" s="428"/>
      <c r="D63" s="428"/>
      <c r="E63" s="428"/>
      <c r="F63" s="428"/>
      <c r="G63" s="428"/>
      <c r="H63" s="428"/>
      <c r="I63" s="428"/>
      <c r="J63" s="428"/>
      <c r="K63" s="428"/>
      <c r="L63" s="429"/>
    </row>
    <row r="64" spans="1:12" x14ac:dyDescent="0.35">
      <c r="A64" s="409"/>
      <c r="B64" s="410"/>
      <c r="C64" s="410"/>
      <c r="D64" s="410"/>
      <c r="E64" s="410"/>
      <c r="F64" s="410"/>
      <c r="G64" s="410"/>
      <c r="H64" s="410"/>
      <c r="I64" s="410"/>
      <c r="J64" s="410"/>
      <c r="K64" s="410"/>
      <c r="L64" s="411"/>
    </row>
    <row r="65" spans="1:12" x14ac:dyDescent="0.35">
      <c r="A65" s="409"/>
      <c r="B65" s="410"/>
      <c r="C65" s="410"/>
      <c r="D65" s="410"/>
      <c r="E65" s="410"/>
      <c r="F65" s="410"/>
      <c r="G65" s="410"/>
      <c r="H65" s="410"/>
      <c r="I65" s="410"/>
      <c r="J65" s="410"/>
      <c r="K65" s="410"/>
      <c r="L65" s="411"/>
    </row>
    <row r="66" spans="1:12" ht="15" thickBot="1" x14ac:dyDescent="0.4">
      <c r="A66" s="412"/>
      <c r="B66" s="413"/>
      <c r="C66" s="413"/>
      <c r="D66" s="413"/>
      <c r="E66" s="413"/>
      <c r="F66" s="413"/>
      <c r="G66" s="413"/>
      <c r="H66" s="413"/>
      <c r="I66" s="413"/>
      <c r="J66" s="413"/>
      <c r="K66" s="413"/>
      <c r="L66" s="414"/>
    </row>
    <row r="67" spans="1:12" ht="22.5" customHeight="1" thickBot="1" x14ac:dyDescent="0.4">
      <c r="A67" s="430" t="s">
        <v>134</v>
      </c>
      <c r="B67" s="431"/>
      <c r="C67" s="431"/>
      <c r="D67" s="431"/>
      <c r="E67" s="431"/>
      <c r="F67" s="431"/>
      <c r="G67" s="431"/>
      <c r="H67" s="431"/>
      <c r="I67" s="431"/>
      <c r="J67" s="431"/>
      <c r="K67" s="431"/>
      <c r="L67" s="431"/>
    </row>
    <row r="68" spans="1:12" x14ac:dyDescent="0.35">
      <c r="A68" s="418" t="s">
        <v>163</v>
      </c>
      <c r="B68" s="419"/>
      <c r="C68" s="419"/>
      <c r="D68" s="419"/>
      <c r="E68" s="419"/>
      <c r="F68" s="419"/>
      <c r="G68" s="419"/>
      <c r="H68" s="419"/>
      <c r="I68" s="419"/>
      <c r="J68" s="419"/>
      <c r="K68" s="419"/>
      <c r="L68" s="420"/>
    </row>
    <row r="69" spans="1:12" x14ac:dyDescent="0.35">
      <c r="A69" s="421"/>
      <c r="B69" s="422"/>
      <c r="C69" s="422"/>
      <c r="D69" s="422"/>
      <c r="E69" s="422"/>
      <c r="F69" s="422"/>
      <c r="G69" s="422"/>
      <c r="H69" s="422"/>
      <c r="I69" s="422"/>
      <c r="J69" s="422"/>
      <c r="K69" s="422"/>
      <c r="L69" s="423"/>
    </row>
    <row r="70" spans="1:12" x14ac:dyDescent="0.35">
      <c r="A70" s="427"/>
      <c r="B70" s="428"/>
      <c r="C70" s="428"/>
      <c r="D70" s="428"/>
      <c r="E70" s="428"/>
      <c r="F70" s="428"/>
      <c r="G70" s="428"/>
      <c r="H70" s="428"/>
      <c r="I70" s="428"/>
      <c r="J70" s="428"/>
      <c r="K70" s="428"/>
      <c r="L70" s="429"/>
    </row>
    <row r="71" spans="1:12" x14ac:dyDescent="0.35">
      <c r="A71" s="409"/>
      <c r="B71" s="410"/>
      <c r="C71" s="410"/>
      <c r="D71" s="410"/>
      <c r="E71" s="410"/>
      <c r="F71" s="410"/>
      <c r="G71" s="410"/>
      <c r="H71" s="410"/>
      <c r="I71" s="410"/>
      <c r="J71" s="410"/>
      <c r="K71" s="410"/>
      <c r="L71" s="411"/>
    </row>
    <row r="72" spans="1:12" x14ac:dyDescent="0.35">
      <c r="A72" s="409"/>
      <c r="B72" s="410"/>
      <c r="C72" s="410"/>
      <c r="D72" s="410"/>
      <c r="E72" s="410"/>
      <c r="F72" s="410"/>
      <c r="G72" s="410"/>
      <c r="H72" s="410"/>
      <c r="I72" s="410"/>
      <c r="J72" s="410"/>
      <c r="K72" s="410"/>
      <c r="L72" s="411"/>
    </row>
    <row r="73" spans="1:12" ht="15" thickBot="1" x14ac:dyDescent="0.4">
      <c r="A73" s="412"/>
      <c r="B73" s="413"/>
      <c r="C73" s="413"/>
      <c r="D73" s="413"/>
      <c r="E73" s="413"/>
      <c r="F73" s="413"/>
      <c r="G73" s="413"/>
      <c r="H73" s="413"/>
      <c r="I73" s="413"/>
      <c r="J73" s="413"/>
      <c r="K73" s="413"/>
      <c r="L73" s="414"/>
    </row>
    <row r="74" spans="1:12" ht="15" thickBot="1" x14ac:dyDescent="0.4">
      <c r="A74" s="445"/>
      <c r="B74" s="445"/>
      <c r="C74" s="445"/>
      <c r="D74" s="445"/>
      <c r="E74" s="445"/>
      <c r="F74" s="445"/>
      <c r="G74" s="445"/>
      <c r="H74" s="445"/>
      <c r="I74" s="445"/>
      <c r="J74" s="445"/>
      <c r="K74" s="445"/>
      <c r="L74" s="445"/>
    </row>
    <row r="75" spans="1:12" x14ac:dyDescent="0.35">
      <c r="A75" s="418" t="s">
        <v>164</v>
      </c>
      <c r="B75" s="419"/>
      <c r="C75" s="419"/>
      <c r="D75" s="419"/>
      <c r="E75" s="419"/>
      <c r="F75" s="419"/>
      <c r="G75" s="419"/>
      <c r="H75" s="419"/>
      <c r="I75" s="419"/>
      <c r="J75" s="419"/>
      <c r="K75" s="419"/>
      <c r="L75" s="420"/>
    </row>
    <row r="76" spans="1:12" x14ac:dyDescent="0.35">
      <c r="A76" s="427"/>
      <c r="B76" s="428"/>
      <c r="C76" s="428"/>
      <c r="D76" s="428"/>
      <c r="E76" s="428"/>
      <c r="F76" s="428"/>
      <c r="G76" s="428"/>
      <c r="H76" s="428"/>
      <c r="I76" s="428"/>
      <c r="J76" s="428"/>
      <c r="K76" s="428"/>
      <c r="L76" s="429"/>
    </row>
    <row r="77" spans="1:12" x14ac:dyDescent="0.35">
      <c r="A77" s="409"/>
      <c r="B77" s="410"/>
      <c r="C77" s="410"/>
      <c r="D77" s="410"/>
      <c r="E77" s="410"/>
      <c r="F77" s="410"/>
      <c r="G77" s="410"/>
      <c r="H77" s="410"/>
      <c r="I77" s="410"/>
      <c r="J77" s="410"/>
      <c r="K77" s="410"/>
      <c r="L77" s="411"/>
    </row>
    <row r="78" spans="1:12" x14ac:dyDescent="0.35">
      <c r="A78" s="409"/>
      <c r="B78" s="410"/>
      <c r="C78" s="410"/>
      <c r="D78" s="410"/>
      <c r="E78" s="410"/>
      <c r="F78" s="410"/>
      <c r="G78" s="410"/>
      <c r="H78" s="410"/>
      <c r="I78" s="410"/>
      <c r="J78" s="410"/>
      <c r="K78" s="410"/>
      <c r="L78" s="411"/>
    </row>
    <row r="79" spans="1:12" ht="15" thickBot="1" x14ac:dyDescent="0.4">
      <c r="A79" s="412"/>
      <c r="B79" s="413"/>
      <c r="C79" s="413"/>
      <c r="D79" s="413"/>
      <c r="E79" s="413"/>
      <c r="F79" s="413"/>
      <c r="G79" s="413"/>
      <c r="H79" s="413"/>
      <c r="I79" s="413"/>
      <c r="J79" s="413"/>
      <c r="K79" s="413"/>
      <c r="L79" s="414"/>
    </row>
    <row r="80" spans="1:12" ht="22.5" customHeight="1" thickBot="1" x14ac:dyDescent="0.4">
      <c r="A80" s="415" t="s">
        <v>47</v>
      </c>
      <c r="B80" s="415"/>
      <c r="C80" s="415"/>
      <c r="D80" s="415"/>
      <c r="E80" s="415"/>
      <c r="F80" s="415"/>
      <c r="G80" s="415"/>
      <c r="H80" s="415"/>
      <c r="I80" s="415"/>
      <c r="J80" s="415"/>
      <c r="K80" s="415"/>
      <c r="L80" s="415"/>
    </row>
    <row r="81" spans="1:12" x14ac:dyDescent="0.35">
      <c r="A81" s="435" t="s">
        <v>174</v>
      </c>
      <c r="B81" s="419"/>
      <c r="C81" s="419"/>
      <c r="D81" s="419"/>
      <c r="E81" s="419"/>
      <c r="F81" s="419"/>
      <c r="G81" s="419"/>
      <c r="H81" s="419"/>
      <c r="I81" s="419"/>
      <c r="J81" s="419"/>
      <c r="K81" s="419"/>
      <c r="L81" s="420"/>
    </row>
    <row r="82" spans="1:12" x14ac:dyDescent="0.35">
      <c r="A82" s="424"/>
      <c r="B82" s="425"/>
      <c r="C82" s="425"/>
      <c r="D82" s="425"/>
      <c r="E82" s="425"/>
      <c r="F82" s="425"/>
      <c r="G82" s="425"/>
      <c r="H82" s="425"/>
      <c r="I82" s="425"/>
      <c r="J82" s="425"/>
      <c r="K82" s="425"/>
      <c r="L82" s="426"/>
    </row>
    <row r="83" spans="1:12" x14ac:dyDescent="0.35">
      <c r="A83" s="409"/>
      <c r="B83" s="410"/>
      <c r="C83" s="410"/>
      <c r="D83" s="410"/>
      <c r="E83" s="410"/>
      <c r="F83" s="410"/>
      <c r="G83" s="410"/>
      <c r="H83" s="410"/>
      <c r="I83" s="410"/>
      <c r="J83" s="410"/>
      <c r="K83" s="410"/>
      <c r="L83" s="411"/>
    </row>
    <row r="84" spans="1:12" x14ac:dyDescent="0.35">
      <c r="A84" s="409"/>
      <c r="B84" s="410"/>
      <c r="C84" s="410"/>
      <c r="D84" s="410"/>
      <c r="E84" s="410"/>
      <c r="F84" s="410"/>
      <c r="G84" s="410"/>
      <c r="H84" s="410"/>
      <c r="I84" s="410"/>
      <c r="J84" s="410"/>
      <c r="K84" s="410"/>
      <c r="L84" s="411"/>
    </row>
    <row r="85" spans="1:12" ht="15" thickBot="1" x14ac:dyDescent="0.4">
      <c r="A85" s="412"/>
      <c r="B85" s="413"/>
      <c r="C85" s="413"/>
      <c r="D85" s="413"/>
      <c r="E85" s="413"/>
      <c r="F85" s="413"/>
      <c r="G85" s="413"/>
      <c r="H85" s="413"/>
      <c r="I85" s="413"/>
      <c r="J85" s="413"/>
      <c r="K85" s="413"/>
      <c r="L85" s="414"/>
    </row>
    <row r="86" spans="1:12" x14ac:dyDescent="0.35">
      <c r="A86" s="180"/>
      <c r="B86" s="181"/>
      <c r="C86" s="180"/>
      <c r="D86" s="180"/>
      <c r="E86" s="180"/>
      <c r="F86" s="180"/>
      <c r="G86" s="180"/>
      <c r="H86" s="180"/>
      <c r="I86" s="180"/>
      <c r="J86" s="180"/>
      <c r="K86" s="180"/>
      <c r="L86" s="180"/>
    </row>
    <row r="87" spans="1:12" x14ac:dyDescent="0.35">
      <c r="A87" s="180"/>
      <c r="B87" s="181"/>
      <c r="C87" s="180"/>
      <c r="D87" s="180"/>
      <c r="E87" s="180"/>
      <c r="F87" s="180"/>
      <c r="G87" s="180"/>
      <c r="H87" s="180"/>
      <c r="I87" s="180"/>
      <c r="J87" s="180"/>
      <c r="K87" s="180"/>
      <c r="L87" s="180"/>
    </row>
    <row r="88" spans="1:12" x14ac:dyDescent="0.35">
      <c r="A88" s="180"/>
      <c r="B88" s="181"/>
      <c r="C88" s="180"/>
      <c r="D88" s="180"/>
      <c r="E88" s="180"/>
      <c r="F88" s="180"/>
      <c r="G88" s="180"/>
      <c r="H88" s="180"/>
      <c r="I88" s="180"/>
      <c r="J88" s="180"/>
      <c r="K88" s="180"/>
      <c r="L88" s="180"/>
    </row>
    <row r="89" spans="1:12" x14ac:dyDescent="0.35">
      <c r="A89" s="180"/>
      <c r="B89" s="181"/>
      <c r="C89" s="180"/>
      <c r="D89" s="180"/>
      <c r="E89" s="180"/>
      <c r="F89" s="180"/>
      <c r="G89" s="180"/>
      <c r="H89" s="180"/>
      <c r="I89" s="180"/>
      <c r="J89" s="180"/>
      <c r="K89" s="180"/>
      <c r="L89" s="180"/>
    </row>
    <row r="90" spans="1:12" x14ac:dyDescent="0.35">
      <c r="A90" s="180"/>
      <c r="B90" s="181"/>
      <c r="C90" s="180"/>
      <c r="D90" s="180"/>
      <c r="E90" s="180"/>
      <c r="F90" s="180"/>
      <c r="G90" s="180"/>
      <c r="H90" s="180"/>
      <c r="I90" s="180"/>
      <c r="J90" s="180"/>
      <c r="K90" s="180"/>
      <c r="L90" s="180"/>
    </row>
    <row r="91" spans="1:12" x14ac:dyDescent="0.35">
      <c r="A91" s="180"/>
      <c r="B91" s="181"/>
      <c r="C91" s="180"/>
      <c r="D91" s="180"/>
      <c r="E91" s="180"/>
      <c r="F91" s="180"/>
      <c r="G91" s="180"/>
      <c r="H91" s="180"/>
      <c r="I91" s="180"/>
      <c r="J91" s="180"/>
      <c r="K91" s="180"/>
      <c r="L91" s="180"/>
    </row>
    <row r="92" spans="1:12" x14ac:dyDescent="0.35">
      <c r="A92" s="180"/>
      <c r="B92" s="181"/>
      <c r="C92" s="180"/>
      <c r="D92" s="180"/>
      <c r="E92" s="180"/>
      <c r="F92" s="180"/>
      <c r="G92" s="180"/>
      <c r="H92" s="180"/>
      <c r="I92" s="180"/>
      <c r="J92" s="180"/>
      <c r="K92" s="180"/>
      <c r="L92" s="180"/>
    </row>
    <row r="93" spans="1:12" x14ac:dyDescent="0.35">
      <c r="A93" s="180"/>
      <c r="B93" s="181"/>
      <c r="C93" s="180"/>
      <c r="D93" s="180"/>
      <c r="E93" s="180"/>
      <c r="F93" s="180"/>
      <c r="G93" s="180"/>
      <c r="H93" s="180"/>
      <c r="I93" s="180"/>
      <c r="J93" s="180"/>
      <c r="K93" s="180"/>
      <c r="L93" s="180"/>
    </row>
    <row r="94" spans="1:12" x14ac:dyDescent="0.35">
      <c r="A94" s="180"/>
      <c r="B94" s="181"/>
      <c r="C94" s="180"/>
      <c r="D94" s="180"/>
      <c r="E94" s="180"/>
      <c r="F94" s="180"/>
      <c r="G94" s="180"/>
      <c r="H94" s="180"/>
      <c r="I94" s="180"/>
      <c r="J94" s="180"/>
      <c r="K94" s="180"/>
      <c r="L94" s="180"/>
    </row>
    <row r="95" spans="1:12" x14ac:dyDescent="0.35">
      <c r="A95" s="180"/>
      <c r="B95" s="181"/>
      <c r="C95" s="180"/>
      <c r="D95" s="180"/>
      <c r="E95" s="180"/>
      <c r="F95" s="180"/>
      <c r="G95" s="180"/>
      <c r="H95" s="180"/>
      <c r="I95" s="180"/>
      <c r="J95" s="180"/>
      <c r="K95" s="180"/>
      <c r="L95" s="180"/>
    </row>
    <row r="96" spans="1:12" x14ac:dyDescent="0.35">
      <c r="A96" s="180"/>
      <c r="B96" s="181"/>
      <c r="C96" s="180"/>
      <c r="D96" s="180"/>
      <c r="E96" s="180"/>
      <c r="F96" s="180"/>
      <c r="G96" s="180"/>
      <c r="H96" s="180"/>
      <c r="I96" s="180"/>
      <c r="J96" s="180"/>
      <c r="K96" s="180"/>
      <c r="L96" s="180"/>
    </row>
    <row r="97" spans="1:12" x14ac:dyDescent="0.35">
      <c r="A97" s="180"/>
      <c r="B97" s="181"/>
      <c r="C97" s="180"/>
      <c r="D97" s="180"/>
      <c r="E97" s="180"/>
      <c r="F97" s="180"/>
      <c r="G97" s="180"/>
      <c r="H97" s="180"/>
      <c r="I97" s="180"/>
      <c r="J97" s="180"/>
      <c r="K97" s="180"/>
      <c r="L97" s="180"/>
    </row>
    <row r="98" spans="1:12" x14ac:dyDescent="0.35">
      <c r="A98" s="180"/>
      <c r="B98" s="181"/>
      <c r="C98" s="180"/>
      <c r="D98" s="180"/>
      <c r="E98" s="180"/>
      <c r="F98" s="180"/>
      <c r="G98" s="180"/>
      <c r="H98" s="180"/>
      <c r="I98" s="180"/>
      <c r="J98" s="180"/>
      <c r="K98" s="180"/>
      <c r="L98" s="180"/>
    </row>
    <row r="99" spans="1:12" x14ac:dyDescent="0.35">
      <c r="A99" s="180"/>
      <c r="B99" s="181"/>
      <c r="C99" s="180"/>
      <c r="D99" s="180"/>
      <c r="E99" s="180"/>
      <c r="F99" s="180"/>
      <c r="G99" s="180"/>
      <c r="H99" s="180"/>
      <c r="I99" s="180"/>
      <c r="J99" s="180"/>
      <c r="K99" s="180"/>
      <c r="L99" s="180"/>
    </row>
    <row r="100" spans="1:12" x14ac:dyDescent="0.35">
      <c r="A100" s="180"/>
      <c r="B100" s="181"/>
      <c r="C100" s="180"/>
      <c r="D100" s="180"/>
      <c r="E100" s="180"/>
      <c r="F100" s="180"/>
      <c r="G100" s="180"/>
      <c r="H100" s="180"/>
      <c r="I100" s="180"/>
      <c r="J100" s="180"/>
      <c r="K100" s="180"/>
      <c r="L100" s="180"/>
    </row>
    <row r="101" spans="1:12" x14ac:dyDescent="0.35">
      <c r="A101" s="180"/>
      <c r="B101" s="181"/>
      <c r="C101" s="180"/>
      <c r="D101" s="180"/>
      <c r="E101" s="180"/>
      <c r="F101" s="180"/>
      <c r="G101" s="180"/>
      <c r="H101" s="180"/>
      <c r="I101" s="180"/>
      <c r="J101" s="180"/>
      <c r="K101" s="180"/>
      <c r="L101" s="180"/>
    </row>
    <row r="102" spans="1:12" x14ac:dyDescent="0.35">
      <c r="A102" s="180"/>
      <c r="B102" s="181"/>
      <c r="C102" s="180"/>
      <c r="D102" s="180"/>
      <c r="E102" s="180"/>
      <c r="F102" s="180"/>
      <c r="G102" s="180"/>
      <c r="H102" s="180"/>
      <c r="I102" s="180"/>
      <c r="J102" s="180"/>
      <c r="K102" s="180"/>
      <c r="L102" s="180"/>
    </row>
    <row r="103" spans="1:12" x14ac:dyDescent="0.35">
      <c r="A103" s="180"/>
      <c r="B103" s="181"/>
      <c r="C103" s="180"/>
      <c r="D103" s="180"/>
      <c r="E103" s="180"/>
      <c r="F103" s="180"/>
      <c r="G103" s="180"/>
      <c r="H103" s="180"/>
      <c r="I103" s="180"/>
      <c r="J103" s="180"/>
      <c r="K103" s="180"/>
      <c r="L103" s="180"/>
    </row>
    <row r="104" spans="1:12" x14ac:dyDescent="0.35">
      <c r="A104" s="180"/>
      <c r="B104" s="181"/>
      <c r="C104" s="180"/>
      <c r="D104" s="180"/>
      <c r="E104" s="180"/>
      <c r="F104" s="180"/>
      <c r="G104" s="180"/>
      <c r="H104" s="180"/>
      <c r="I104" s="180"/>
      <c r="J104" s="180"/>
      <c r="K104" s="180"/>
      <c r="L104" s="180"/>
    </row>
    <row r="105" spans="1:12" x14ac:dyDescent="0.35">
      <c r="A105" s="180"/>
      <c r="B105" s="181"/>
      <c r="C105" s="180"/>
      <c r="D105" s="180"/>
      <c r="E105" s="180"/>
      <c r="F105" s="180"/>
      <c r="G105" s="180"/>
      <c r="H105" s="180"/>
      <c r="I105" s="180"/>
      <c r="J105" s="180"/>
      <c r="K105" s="180"/>
      <c r="L105" s="180"/>
    </row>
    <row r="106" spans="1:12" x14ac:dyDescent="0.35">
      <c r="A106" s="180"/>
      <c r="B106" s="181"/>
      <c r="C106" s="180"/>
      <c r="D106" s="180"/>
      <c r="E106" s="180"/>
      <c r="F106" s="180"/>
      <c r="G106" s="180"/>
      <c r="H106" s="180"/>
      <c r="I106" s="180"/>
      <c r="J106" s="180"/>
      <c r="K106" s="180"/>
      <c r="L106" s="180"/>
    </row>
    <row r="107" spans="1:12" x14ac:dyDescent="0.35">
      <c r="A107" s="180"/>
      <c r="B107" s="181"/>
      <c r="C107" s="180"/>
      <c r="D107" s="180"/>
      <c r="E107" s="180"/>
      <c r="F107" s="180"/>
      <c r="G107" s="180"/>
      <c r="H107" s="180"/>
      <c r="I107" s="180"/>
      <c r="J107" s="180"/>
      <c r="K107" s="180"/>
      <c r="L107" s="180"/>
    </row>
    <row r="108" spans="1:12" x14ac:dyDescent="0.35">
      <c r="A108" s="180"/>
      <c r="B108" s="181"/>
      <c r="C108" s="180"/>
      <c r="D108" s="180"/>
      <c r="E108" s="180"/>
      <c r="F108" s="180"/>
      <c r="G108" s="180"/>
      <c r="H108" s="180"/>
      <c r="I108" s="180"/>
      <c r="J108" s="180"/>
      <c r="K108" s="180"/>
      <c r="L108" s="180"/>
    </row>
    <row r="109" spans="1:12" x14ac:dyDescent="0.35">
      <c r="A109" s="180"/>
      <c r="B109" s="181"/>
      <c r="C109" s="180"/>
      <c r="D109" s="180"/>
      <c r="E109" s="180"/>
      <c r="F109" s="180"/>
      <c r="G109" s="180"/>
      <c r="H109" s="180"/>
      <c r="I109" s="180"/>
      <c r="J109" s="180"/>
      <c r="K109" s="180"/>
      <c r="L109" s="180"/>
    </row>
    <row r="110" spans="1:12" x14ac:dyDescent="0.35">
      <c r="A110" s="180"/>
      <c r="B110" s="181"/>
      <c r="C110" s="180"/>
      <c r="D110" s="180"/>
      <c r="E110" s="180"/>
      <c r="F110" s="180"/>
      <c r="G110" s="180"/>
      <c r="H110" s="180"/>
      <c r="I110" s="180"/>
      <c r="J110" s="180"/>
      <c r="K110" s="180"/>
      <c r="L110" s="180"/>
    </row>
    <row r="111" spans="1:12" x14ac:dyDescent="0.35">
      <c r="A111" s="180"/>
      <c r="B111" s="181"/>
      <c r="C111" s="180"/>
      <c r="D111" s="180"/>
      <c r="E111" s="180"/>
      <c r="F111" s="180"/>
      <c r="G111" s="180"/>
      <c r="H111" s="180"/>
      <c r="I111" s="180"/>
      <c r="J111" s="180"/>
      <c r="K111" s="180"/>
      <c r="L111" s="180"/>
    </row>
    <row r="112" spans="1:12" x14ac:dyDescent="0.35">
      <c r="A112" s="180"/>
      <c r="B112" s="181"/>
      <c r="C112" s="180"/>
      <c r="D112" s="180"/>
      <c r="E112" s="180"/>
      <c r="F112" s="180"/>
      <c r="G112" s="180"/>
      <c r="H112" s="180"/>
      <c r="I112" s="180"/>
      <c r="J112" s="180"/>
      <c r="K112" s="180"/>
      <c r="L112" s="180"/>
    </row>
    <row r="113" spans="1:12" x14ac:dyDescent="0.35">
      <c r="A113" s="180"/>
      <c r="B113" s="181"/>
      <c r="C113" s="180"/>
      <c r="D113" s="180"/>
      <c r="E113" s="180"/>
      <c r="F113" s="180"/>
      <c r="G113" s="180"/>
      <c r="H113" s="180"/>
      <c r="I113" s="180"/>
      <c r="J113" s="180"/>
      <c r="K113" s="180"/>
      <c r="L113" s="180"/>
    </row>
    <row r="114" spans="1:12" x14ac:dyDescent="0.35">
      <c r="A114" s="180"/>
      <c r="B114" s="181"/>
      <c r="C114" s="180"/>
      <c r="D114" s="180"/>
      <c r="E114" s="180"/>
      <c r="F114" s="180"/>
      <c r="G114" s="180"/>
      <c r="H114" s="180"/>
      <c r="I114" s="180"/>
      <c r="J114" s="180"/>
      <c r="K114" s="180"/>
      <c r="L114" s="180"/>
    </row>
    <row r="115" spans="1:12" x14ac:dyDescent="0.35">
      <c r="A115" s="180"/>
      <c r="B115" s="181"/>
      <c r="C115" s="180"/>
      <c r="D115" s="180"/>
      <c r="E115" s="180"/>
      <c r="F115" s="180"/>
      <c r="G115" s="180"/>
      <c r="H115" s="180"/>
      <c r="I115" s="180"/>
      <c r="J115" s="180"/>
      <c r="K115" s="180"/>
      <c r="L115" s="180"/>
    </row>
    <row r="116" spans="1:12" x14ac:dyDescent="0.35">
      <c r="A116" s="180"/>
      <c r="B116" s="181"/>
      <c r="C116" s="180"/>
      <c r="D116" s="180"/>
      <c r="E116" s="180"/>
      <c r="F116" s="180"/>
      <c r="G116" s="180"/>
      <c r="H116" s="180"/>
      <c r="I116" s="180"/>
      <c r="J116" s="180"/>
      <c r="K116" s="180"/>
      <c r="L116" s="180"/>
    </row>
    <row r="117" spans="1:12" x14ac:dyDescent="0.35">
      <c r="A117" s="180"/>
      <c r="B117" s="181"/>
      <c r="C117" s="180"/>
      <c r="D117" s="180"/>
      <c r="E117" s="180"/>
      <c r="F117" s="180"/>
      <c r="G117" s="180"/>
      <c r="H117" s="180"/>
      <c r="I117" s="180"/>
      <c r="J117" s="180"/>
      <c r="K117" s="180"/>
      <c r="L117" s="180"/>
    </row>
    <row r="118" spans="1:12" x14ac:dyDescent="0.35">
      <c r="A118" s="180"/>
      <c r="B118" s="181"/>
      <c r="C118" s="180"/>
      <c r="D118" s="180"/>
      <c r="E118" s="180"/>
      <c r="F118" s="180"/>
      <c r="G118" s="180"/>
      <c r="H118" s="180"/>
      <c r="I118" s="180"/>
      <c r="J118" s="180"/>
      <c r="K118" s="180"/>
      <c r="L118" s="180"/>
    </row>
    <row r="119" spans="1:12" x14ac:dyDescent="0.35">
      <c r="A119" s="180"/>
      <c r="B119" s="181"/>
      <c r="C119" s="180"/>
      <c r="D119" s="180"/>
      <c r="E119" s="180"/>
      <c r="F119" s="180"/>
      <c r="G119" s="180"/>
      <c r="H119" s="180"/>
      <c r="I119" s="180"/>
      <c r="J119" s="180"/>
      <c r="K119" s="180"/>
      <c r="L119" s="180"/>
    </row>
    <row r="120" spans="1:12" x14ac:dyDescent="0.35">
      <c r="A120" s="180"/>
      <c r="B120" s="181"/>
      <c r="C120" s="180"/>
      <c r="D120" s="180"/>
      <c r="E120" s="180"/>
      <c r="F120" s="180"/>
      <c r="G120" s="180"/>
      <c r="H120" s="180"/>
      <c r="I120" s="180"/>
      <c r="J120" s="180"/>
      <c r="K120" s="180"/>
      <c r="L120" s="180"/>
    </row>
    <row r="121" spans="1:12" x14ac:dyDescent="0.35">
      <c r="A121" s="180"/>
      <c r="B121" s="181"/>
      <c r="C121" s="180"/>
      <c r="D121" s="180"/>
      <c r="E121" s="180"/>
      <c r="F121" s="180"/>
      <c r="G121" s="180"/>
      <c r="H121" s="180"/>
      <c r="I121" s="180"/>
      <c r="J121" s="180"/>
      <c r="K121" s="180"/>
      <c r="L121" s="180"/>
    </row>
    <row r="122" spans="1:12" x14ac:dyDescent="0.35">
      <c r="A122" s="180"/>
      <c r="B122" s="181"/>
      <c r="C122" s="180"/>
      <c r="D122" s="180"/>
      <c r="E122" s="180"/>
      <c r="F122" s="180"/>
      <c r="G122" s="180"/>
      <c r="H122" s="180"/>
      <c r="I122" s="180"/>
      <c r="J122" s="180"/>
      <c r="K122" s="180"/>
      <c r="L122" s="180"/>
    </row>
    <row r="123" spans="1:12" x14ac:dyDescent="0.35">
      <c r="A123" s="180"/>
      <c r="B123" s="181"/>
      <c r="C123" s="180"/>
      <c r="D123" s="180"/>
      <c r="E123" s="180"/>
      <c r="F123" s="180"/>
      <c r="G123" s="180"/>
      <c r="H123" s="180"/>
      <c r="I123" s="180"/>
      <c r="J123" s="180"/>
      <c r="K123" s="180"/>
      <c r="L123" s="180"/>
    </row>
    <row r="124" spans="1:12" x14ac:dyDescent="0.35">
      <c r="A124" s="180"/>
      <c r="B124" s="181"/>
      <c r="C124" s="180"/>
      <c r="D124" s="180"/>
      <c r="E124" s="180"/>
      <c r="F124" s="180"/>
      <c r="G124" s="180"/>
      <c r="H124" s="180"/>
      <c r="I124" s="180"/>
      <c r="J124" s="180"/>
      <c r="K124" s="180"/>
      <c r="L124" s="180"/>
    </row>
    <row r="125" spans="1:12" x14ac:dyDescent="0.35">
      <c r="A125" s="180"/>
      <c r="B125" s="181"/>
      <c r="C125" s="180"/>
      <c r="D125" s="180"/>
      <c r="E125" s="180"/>
      <c r="F125" s="180"/>
      <c r="G125" s="180"/>
      <c r="H125" s="180"/>
      <c r="I125" s="180"/>
      <c r="J125" s="180"/>
      <c r="K125" s="180"/>
      <c r="L125" s="180"/>
    </row>
    <row r="126" spans="1:12" x14ac:dyDescent="0.35">
      <c r="A126" s="180"/>
      <c r="B126" s="181"/>
      <c r="C126" s="180"/>
      <c r="D126" s="180"/>
      <c r="E126" s="180"/>
      <c r="F126" s="180"/>
      <c r="G126" s="180"/>
      <c r="H126" s="180"/>
      <c r="I126" s="180"/>
      <c r="J126" s="180"/>
      <c r="K126" s="180"/>
      <c r="L126" s="180"/>
    </row>
    <row r="127" spans="1:12" x14ac:dyDescent="0.35">
      <c r="A127" s="180"/>
      <c r="B127" s="181"/>
      <c r="C127" s="180"/>
      <c r="D127" s="180"/>
      <c r="E127" s="180"/>
      <c r="F127" s="180"/>
      <c r="G127" s="180"/>
      <c r="H127" s="180"/>
      <c r="I127" s="180"/>
      <c r="J127" s="180"/>
      <c r="K127" s="180"/>
      <c r="L127" s="180"/>
    </row>
    <row r="128" spans="1:12" x14ac:dyDescent="0.35">
      <c r="A128" s="180"/>
      <c r="B128" s="181"/>
      <c r="C128" s="180"/>
      <c r="D128" s="180"/>
      <c r="E128" s="180"/>
      <c r="F128" s="180"/>
      <c r="G128" s="180"/>
      <c r="H128" s="180"/>
      <c r="I128" s="180"/>
      <c r="J128" s="180"/>
      <c r="K128" s="180"/>
      <c r="L128" s="180"/>
    </row>
    <row r="129" spans="1:12" x14ac:dyDescent="0.35">
      <c r="A129" s="180"/>
      <c r="B129" s="181"/>
      <c r="C129" s="180"/>
      <c r="D129" s="180"/>
      <c r="E129" s="180"/>
      <c r="F129" s="180"/>
      <c r="G129" s="180"/>
      <c r="H129" s="180"/>
      <c r="I129" s="180"/>
      <c r="J129" s="180"/>
      <c r="K129" s="180"/>
      <c r="L129" s="180"/>
    </row>
    <row r="130" spans="1:12" x14ac:dyDescent="0.35">
      <c r="A130" s="180"/>
      <c r="B130" s="181"/>
      <c r="C130" s="180"/>
      <c r="D130" s="180"/>
      <c r="E130" s="180"/>
      <c r="F130" s="180"/>
      <c r="G130" s="180"/>
      <c r="H130" s="180"/>
      <c r="I130" s="180"/>
      <c r="J130" s="180"/>
      <c r="K130" s="180"/>
      <c r="L130" s="180"/>
    </row>
    <row r="131" spans="1:12" x14ac:dyDescent="0.35">
      <c r="A131" s="180"/>
      <c r="B131" s="181"/>
      <c r="C131" s="180"/>
      <c r="D131" s="180"/>
      <c r="E131" s="180"/>
      <c r="F131" s="180"/>
      <c r="G131" s="180"/>
      <c r="H131" s="180"/>
      <c r="I131" s="180"/>
      <c r="J131" s="180"/>
      <c r="K131" s="180"/>
      <c r="L131" s="180"/>
    </row>
    <row r="132" spans="1:12" x14ac:dyDescent="0.35">
      <c r="A132" s="180"/>
      <c r="B132" s="181"/>
      <c r="C132" s="180"/>
      <c r="D132" s="180"/>
      <c r="E132" s="180"/>
      <c r="F132" s="180"/>
      <c r="G132" s="180"/>
      <c r="H132" s="180"/>
      <c r="I132" s="180"/>
      <c r="J132" s="180"/>
      <c r="K132" s="180"/>
      <c r="L132" s="180"/>
    </row>
    <row r="133" spans="1:12" x14ac:dyDescent="0.35">
      <c r="A133" s="180"/>
      <c r="B133" s="181"/>
      <c r="C133" s="180"/>
      <c r="D133" s="180"/>
      <c r="E133" s="180"/>
      <c r="F133" s="180"/>
      <c r="G133" s="180"/>
      <c r="H133" s="180"/>
      <c r="I133" s="180"/>
      <c r="J133" s="180"/>
      <c r="K133" s="180"/>
      <c r="L133" s="180"/>
    </row>
    <row r="134" spans="1:12" x14ac:dyDescent="0.35">
      <c r="A134" s="180"/>
      <c r="B134" s="181"/>
      <c r="C134" s="180"/>
      <c r="D134" s="180"/>
      <c r="E134" s="180"/>
      <c r="F134" s="180"/>
      <c r="G134" s="180"/>
      <c r="H134" s="180"/>
      <c r="I134" s="180"/>
      <c r="J134" s="180"/>
      <c r="K134" s="180"/>
      <c r="L134" s="180"/>
    </row>
    <row r="135" spans="1:12" x14ac:dyDescent="0.35">
      <c r="A135" s="180"/>
      <c r="B135" s="181"/>
      <c r="C135" s="180"/>
      <c r="D135" s="180"/>
      <c r="E135" s="180"/>
      <c r="F135" s="180"/>
      <c r="G135" s="180"/>
      <c r="H135" s="180"/>
      <c r="I135" s="180"/>
      <c r="J135" s="180"/>
      <c r="K135" s="180"/>
      <c r="L135" s="180"/>
    </row>
    <row r="136" spans="1:12" x14ac:dyDescent="0.35">
      <c r="A136" s="180"/>
      <c r="B136" s="181"/>
      <c r="C136" s="180"/>
      <c r="D136" s="180"/>
      <c r="E136" s="180"/>
      <c r="F136" s="180"/>
      <c r="G136" s="180"/>
      <c r="H136" s="180"/>
      <c r="I136" s="180"/>
      <c r="J136" s="180"/>
      <c r="K136" s="180"/>
      <c r="L136" s="180"/>
    </row>
    <row r="137" spans="1:12" x14ac:dyDescent="0.35">
      <c r="A137" s="180"/>
      <c r="B137" s="181"/>
      <c r="C137" s="180"/>
      <c r="D137" s="180"/>
      <c r="E137" s="180"/>
      <c r="F137" s="180"/>
      <c r="G137" s="180"/>
      <c r="H137" s="180"/>
      <c r="I137" s="180"/>
      <c r="J137" s="180"/>
      <c r="K137" s="180"/>
      <c r="L137" s="180"/>
    </row>
    <row r="138" spans="1:12" x14ac:dyDescent="0.35">
      <c r="A138" s="180"/>
      <c r="B138" s="181"/>
      <c r="C138" s="180"/>
      <c r="D138" s="180"/>
      <c r="E138" s="180"/>
      <c r="F138" s="180"/>
      <c r="G138" s="180"/>
      <c r="H138" s="180"/>
      <c r="I138" s="180"/>
      <c r="J138" s="180"/>
      <c r="K138" s="180"/>
      <c r="L138" s="180"/>
    </row>
    <row r="139" spans="1:12" x14ac:dyDescent="0.35">
      <c r="A139" s="180"/>
      <c r="B139" s="181"/>
      <c r="C139" s="180"/>
      <c r="D139" s="180"/>
      <c r="E139" s="180"/>
      <c r="F139" s="180"/>
      <c r="G139" s="180"/>
      <c r="H139" s="180"/>
      <c r="I139" s="180"/>
      <c r="J139" s="180"/>
      <c r="K139" s="180"/>
      <c r="L139" s="180"/>
    </row>
    <row r="140" spans="1:12" x14ac:dyDescent="0.35">
      <c r="A140" s="180"/>
      <c r="B140" s="181"/>
      <c r="C140" s="180"/>
      <c r="D140" s="180"/>
      <c r="E140" s="180"/>
      <c r="F140" s="180"/>
      <c r="G140" s="180"/>
      <c r="H140" s="180"/>
      <c r="I140" s="180"/>
      <c r="J140" s="180"/>
      <c r="K140" s="180"/>
      <c r="L140" s="180"/>
    </row>
    <row r="141" spans="1:12" x14ac:dyDescent="0.35">
      <c r="A141" s="180"/>
      <c r="B141" s="181"/>
      <c r="C141" s="180"/>
      <c r="D141" s="180"/>
      <c r="E141" s="180"/>
      <c r="F141" s="180"/>
      <c r="G141" s="180"/>
      <c r="H141" s="180"/>
      <c r="I141" s="180"/>
      <c r="J141" s="180"/>
      <c r="K141" s="180"/>
      <c r="L141" s="180"/>
    </row>
    <row r="142" spans="1:12" x14ac:dyDescent="0.35">
      <c r="A142" s="180"/>
      <c r="B142" s="181"/>
      <c r="C142" s="180"/>
      <c r="D142" s="180"/>
      <c r="E142" s="180"/>
      <c r="F142" s="180"/>
      <c r="G142" s="180"/>
      <c r="H142" s="180"/>
      <c r="I142" s="180"/>
      <c r="J142" s="180"/>
      <c r="K142" s="180"/>
      <c r="L142" s="180"/>
    </row>
    <row r="143" spans="1:12" x14ac:dyDescent="0.35">
      <c r="A143" s="180"/>
      <c r="B143" s="181"/>
      <c r="C143" s="180"/>
      <c r="D143" s="180"/>
      <c r="E143" s="180"/>
      <c r="F143" s="180"/>
      <c r="G143" s="180"/>
      <c r="H143" s="180"/>
      <c r="I143" s="180"/>
      <c r="J143" s="180"/>
      <c r="K143" s="180"/>
      <c r="L143" s="180"/>
    </row>
    <row r="144" spans="1:12" x14ac:dyDescent="0.35">
      <c r="A144" s="180"/>
      <c r="B144" s="181"/>
      <c r="C144" s="180"/>
      <c r="D144" s="180"/>
      <c r="E144" s="180"/>
      <c r="F144" s="180"/>
      <c r="G144" s="180"/>
      <c r="H144" s="180"/>
      <c r="I144" s="180"/>
      <c r="J144" s="180"/>
      <c r="K144" s="180"/>
      <c r="L144" s="180"/>
    </row>
    <row r="145" spans="1:12" x14ac:dyDescent="0.35">
      <c r="A145" s="180"/>
      <c r="B145" s="181"/>
      <c r="C145" s="180"/>
      <c r="D145" s="180"/>
      <c r="E145" s="180"/>
      <c r="F145" s="180"/>
      <c r="G145" s="180"/>
      <c r="H145" s="180"/>
      <c r="I145" s="180"/>
      <c r="J145" s="180"/>
      <c r="K145" s="180"/>
      <c r="L145" s="180"/>
    </row>
    <row r="146" spans="1:12" x14ac:dyDescent="0.35">
      <c r="A146" s="180"/>
      <c r="B146" s="181"/>
      <c r="C146" s="180"/>
      <c r="D146" s="180"/>
      <c r="E146" s="180"/>
      <c r="F146" s="180"/>
      <c r="G146" s="180"/>
      <c r="H146" s="180"/>
      <c r="I146" s="180"/>
      <c r="J146" s="180"/>
      <c r="K146" s="180"/>
      <c r="L146" s="180"/>
    </row>
    <row r="147" spans="1:12" x14ac:dyDescent="0.35">
      <c r="A147" s="180"/>
      <c r="B147" s="181"/>
      <c r="C147" s="180"/>
      <c r="D147" s="180"/>
      <c r="E147" s="180"/>
      <c r="F147" s="180"/>
      <c r="G147" s="180"/>
      <c r="H147" s="180"/>
      <c r="I147" s="180"/>
      <c r="J147" s="180"/>
      <c r="K147" s="180"/>
      <c r="L147" s="180"/>
    </row>
    <row r="148" spans="1:12" x14ac:dyDescent="0.35">
      <c r="A148" s="180"/>
      <c r="B148" s="181"/>
      <c r="C148" s="180"/>
      <c r="D148" s="180"/>
      <c r="E148" s="180"/>
      <c r="F148" s="180"/>
      <c r="G148" s="180"/>
      <c r="H148" s="180"/>
      <c r="I148" s="180"/>
      <c r="J148" s="180"/>
      <c r="K148" s="180"/>
      <c r="L148" s="180"/>
    </row>
    <row r="149" spans="1:12" x14ac:dyDescent="0.35">
      <c r="A149" s="180"/>
      <c r="B149" s="181"/>
      <c r="C149" s="180"/>
      <c r="D149" s="180"/>
      <c r="E149" s="180"/>
      <c r="F149" s="180"/>
      <c r="G149" s="180"/>
      <c r="H149" s="180"/>
      <c r="I149" s="180"/>
      <c r="J149" s="180"/>
      <c r="K149" s="180"/>
      <c r="L149" s="180"/>
    </row>
    <row r="150" spans="1:12" x14ac:dyDescent="0.35">
      <c r="A150" s="180"/>
      <c r="B150" s="181"/>
      <c r="C150" s="180"/>
      <c r="D150" s="180"/>
      <c r="E150" s="180"/>
      <c r="F150" s="180"/>
      <c r="G150" s="180"/>
      <c r="H150" s="180"/>
      <c r="I150" s="180"/>
      <c r="J150" s="180"/>
      <c r="K150" s="180"/>
      <c r="L150" s="180"/>
    </row>
    <row r="151" spans="1:12" x14ac:dyDescent="0.35">
      <c r="A151" s="180"/>
      <c r="B151" s="181"/>
      <c r="C151" s="180"/>
      <c r="D151" s="180"/>
      <c r="E151" s="180"/>
      <c r="F151" s="180"/>
      <c r="G151" s="180"/>
      <c r="H151" s="180"/>
      <c r="I151" s="180"/>
      <c r="J151" s="180"/>
      <c r="K151" s="180"/>
      <c r="L151" s="180"/>
    </row>
    <row r="152" spans="1:12" x14ac:dyDescent="0.35">
      <c r="A152" s="180"/>
      <c r="B152" s="181"/>
      <c r="C152" s="180"/>
      <c r="D152" s="180"/>
      <c r="E152" s="180"/>
      <c r="F152" s="180"/>
      <c r="G152" s="180"/>
      <c r="H152" s="180"/>
      <c r="I152" s="180"/>
      <c r="J152" s="180"/>
      <c r="K152" s="180"/>
      <c r="L152" s="180"/>
    </row>
    <row r="153" spans="1:12" x14ac:dyDescent="0.35">
      <c r="A153" s="180"/>
      <c r="B153" s="181"/>
      <c r="C153" s="180"/>
      <c r="D153" s="180"/>
      <c r="E153" s="180"/>
      <c r="F153" s="180"/>
      <c r="G153" s="180"/>
      <c r="H153" s="180"/>
      <c r="I153" s="180"/>
      <c r="J153" s="180"/>
      <c r="K153" s="180"/>
      <c r="L153" s="180"/>
    </row>
    <row r="154" spans="1:12" x14ac:dyDescent="0.35">
      <c r="A154" s="180"/>
      <c r="B154" s="181"/>
      <c r="C154" s="180"/>
      <c r="D154" s="180"/>
      <c r="E154" s="180"/>
      <c r="F154" s="180"/>
      <c r="G154" s="180"/>
      <c r="H154" s="180"/>
      <c r="I154" s="180"/>
      <c r="J154" s="180"/>
      <c r="K154" s="180"/>
      <c r="L154" s="180"/>
    </row>
    <row r="155" spans="1:12" x14ac:dyDescent="0.35">
      <c r="A155" s="180"/>
      <c r="B155" s="181"/>
      <c r="C155" s="180"/>
      <c r="D155" s="180"/>
      <c r="E155" s="180"/>
      <c r="F155" s="180"/>
      <c r="G155" s="180"/>
      <c r="H155" s="180"/>
      <c r="I155" s="180"/>
      <c r="J155" s="180"/>
      <c r="K155" s="180"/>
      <c r="L155" s="180"/>
    </row>
    <row r="156" spans="1:12" x14ac:dyDescent="0.35">
      <c r="A156" s="180"/>
      <c r="B156" s="181"/>
      <c r="C156" s="180"/>
      <c r="D156" s="180"/>
      <c r="E156" s="180"/>
      <c r="F156" s="180"/>
      <c r="G156" s="180"/>
      <c r="H156" s="180"/>
      <c r="I156" s="180"/>
      <c r="J156" s="180"/>
      <c r="K156" s="180"/>
      <c r="L156" s="180"/>
    </row>
    <row r="157" spans="1:12" x14ac:dyDescent="0.35">
      <c r="A157" s="180"/>
      <c r="B157" s="181"/>
      <c r="C157" s="180"/>
      <c r="D157" s="180"/>
      <c r="E157" s="180"/>
      <c r="F157" s="180"/>
      <c r="G157" s="180"/>
      <c r="H157" s="180"/>
      <c r="I157" s="180"/>
      <c r="J157" s="180"/>
      <c r="K157" s="180"/>
      <c r="L157" s="180"/>
    </row>
    <row r="158" spans="1:12" x14ac:dyDescent="0.35">
      <c r="A158" s="180"/>
      <c r="B158" s="181"/>
      <c r="C158" s="180"/>
      <c r="D158" s="180"/>
      <c r="E158" s="180"/>
      <c r="F158" s="180"/>
      <c r="G158" s="180"/>
      <c r="H158" s="180"/>
      <c r="I158" s="180"/>
      <c r="J158" s="180"/>
      <c r="K158" s="180"/>
      <c r="L158" s="180"/>
    </row>
    <row r="159" spans="1:12" x14ac:dyDescent="0.35">
      <c r="A159" s="180"/>
      <c r="B159" s="181"/>
      <c r="C159" s="180"/>
      <c r="D159" s="180"/>
      <c r="E159" s="180"/>
      <c r="F159" s="180"/>
      <c r="G159" s="180"/>
      <c r="H159" s="180"/>
      <c r="I159" s="180"/>
      <c r="J159" s="180"/>
      <c r="K159" s="180"/>
      <c r="L159" s="180"/>
    </row>
    <row r="160" spans="1:12" x14ac:dyDescent="0.35">
      <c r="A160" s="180"/>
      <c r="B160" s="181"/>
      <c r="C160" s="180"/>
      <c r="D160" s="180"/>
      <c r="E160" s="180"/>
      <c r="F160" s="180"/>
      <c r="G160" s="180"/>
      <c r="H160" s="180"/>
      <c r="I160" s="180"/>
      <c r="J160" s="180"/>
      <c r="K160" s="180"/>
      <c r="L160" s="180"/>
    </row>
    <row r="161" spans="1:12" x14ac:dyDescent="0.35">
      <c r="A161" s="163"/>
      <c r="B161" s="162"/>
      <c r="C161" s="163"/>
      <c r="D161" s="163"/>
      <c r="E161" s="163"/>
      <c r="F161" s="163"/>
      <c r="G161" s="163"/>
      <c r="H161" s="163"/>
      <c r="I161" s="163"/>
      <c r="J161" s="163"/>
      <c r="K161" s="163"/>
      <c r="L161" s="163"/>
    </row>
    <row r="162" spans="1:12" x14ac:dyDescent="0.35">
      <c r="A162" s="163"/>
      <c r="B162" s="162"/>
      <c r="C162" s="163"/>
      <c r="D162" s="163"/>
      <c r="E162" s="163"/>
      <c r="F162" s="163"/>
      <c r="G162" s="163"/>
      <c r="H162" s="163"/>
      <c r="I162" s="163"/>
      <c r="J162" s="163"/>
      <c r="K162" s="163"/>
      <c r="L162" s="163"/>
    </row>
    <row r="163" spans="1:12" x14ac:dyDescent="0.35">
      <c r="A163" s="163"/>
      <c r="B163" s="162"/>
      <c r="C163" s="163"/>
      <c r="D163" s="163"/>
      <c r="E163" s="163"/>
      <c r="F163" s="163"/>
      <c r="G163" s="163"/>
      <c r="H163" s="163"/>
      <c r="I163" s="163"/>
      <c r="J163" s="163"/>
      <c r="K163" s="163"/>
      <c r="L163" s="163"/>
    </row>
    <row r="164" spans="1:12" x14ac:dyDescent="0.35">
      <c r="A164" s="163"/>
      <c r="B164" s="162"/>
      <c r="C164" s="163"/>
      <c r="D164" s="163"/>
      <c r="E164" s="163"/>
      <c r="F164" s="163"/>
      <c r="G164" s="163"/>
      <c r="H164" s="163"/>
      <c r="I164" s="163"/>
      <c r="J164" s="163"/>
      <c r="K164" s="163"/>
      <c r="L164" s="163"/>
    </row>
    <row r="165" spans="1:12" x14ac:dyDescent="0.35">
      <c r="A165" s="163"/>
      <c r="B165" s="162"/>
      <c r="C165" s="163"/>
      <c r="D165" s="163"/>
      <c r="E165" s="163"/>
      <c r="F165" s="163"/>
      <c r="G165" s="163"/>
      <c r="H165" s="163"/>
      <c r="I165" s="163"/>
      <c r="J165" s="163"/>
      <c r="K165" s="163"/>
      <c r="L165" s="163"/>
    </row>
    <row r="166" spans="1:12" x14ac:dyDescent="0.35">
      <c r="A166" s="163"/>
      <c r="B166" s="162"/>
      <c r="C166" s="163"/>
      <c r="D166" s="163"/>
      <c r="E166" s="163"/>
      <c r="F166" s="163"/>
      <c r="G166" s="163"/>
      <c r="H166" s="163"/>
      <c r="I166" s="163"/>
      <c r="J166" s="163"/>
      <c r="K166" s="163"/>
      <c r="L166" s="163"/>
    </row>
    <row r="167" spans="1:12" x14ac:dyDescent="0.35">
      <c r="A167" s="163"/>
      <c r="B167" s="162"/>
      <c r="C167" s="163"/>
      <c r="D167" s="163"/>
      <c r="E167" s="163"/>
      <c r="F167" s="163"/>
      <c r="G167" s="163"/>
      <c r="H167" s="163"/>
      <c r="I167" s="163"/>
      <c r="J167" s="163"/>
      <c r="K167" s="163"/>
      <c r="L167" s="163"/>
    </row>
    <row r="168" spans="1:12" x14ac:dyDescent="0.35">
      <c r="A168" s="163"/>
      <c r="B168" s="162"/>
      <c r="C168" s="163"/>
      <c r="D168" s="163"/>
      <c r="E168" s="163"/>
      <c r="F168" s="163"/>
      <c r="G168" s="163"/>
      <c r="H168" s="163"/>
      <c r="I168" s="163"/>
      <c r="J168" s="163"/>
      <c r="K168" s="163"/>
      <c r="L168" s="163"/>
    </row>
    <row r="169" spans="1:12" x14ac:dyDescent="0.35">
      <c r="A169" s="163"/>
      <c r="B169" s="162"/>
      <c r="C169" s="163"/>
      <c r="D169" s="163"/>
      <c r="E169" s="163"/>
      <c r="F169" s="163"/>
      <c r="G169" s="163"/>
      <c r="H169" s="163"/>
      <c r="I169" s="163"/>
      <c r="J169" s="163"/>
      <c r="K169" s="163"/>
      <c r="L169" s="163"/>
    </row>
    <row r="170" spans="1:12" x14ac:dyDescent="0.35">
      <c r="A170" s="163"/>
      <c r="B170" s="162"/>
      <c r="C170" s="163"/>
      <c r="D170" s="163"/>
      <c r="E170" s="163"/>
      <c r="F170" s="163"/>
      <c r="G170" s="163"/>
      <c r="H170" s="163"/>
      <c r="I170" s="163"/>
      <c r="J170" s="163"/>
      <c r="K170" s="163"/>
      <c r="L170" s="163"/>
    </row>
    <row r="171" spans="1:12" x14ac:dyDescent="0.35">
      <c r="A171" s="163"/>
      <c r="B171" s="162"/>
      <c r="C171" s="163"/>
      <c r="D171" s="163"/>
      <c r="E171" s="163"/>
      <c r="F171" s="163"/>
      <c r="G171" s="163"/>
      <c r="H171" s="163"/>
      <c r="I171" s="163"/>
      <c r="J171" s="163"/>
      <c r="K171" s="163"/>
      <c r="L171" s="163"/>
    </row>
    <row r="172" spans="1:12" x14ac:dyDescent="0.35">
      <c r="A172" s="163"/>
      <c r="B172" s="162"/>
      <c r="C172" s="163"/>
      <c r="D172" s="163"/>
      <c r="E172" s="163"/>
      <c r="F172" s="163"/>
      <c r="G172" s="163"/>
      <c r="H172" s="163"/>
      <c r="I172" s="163"/>
      <c r="J172" s="163"/>
      <c r="K172" s="163"/>
      <c r="L172" s="163"/>
    </row>
    <row r="173" spans="1:12" x14ac:dyDescent="0.35">
      <c r="A173" s="163"/>
      <c r="B173" s="162"/>
      <c r="C173" s="163"/>
      <c r="D173" s="163"/>
      <c r="E173" s="163"/>
      <c r="F173" s="163"/>
      <c r="G173" s="163"/>
      <c r="H173" s="163"/>
      <c r="I173" s="163"/>
      <c r="J173" s="163"/>
      <c r="K173" s="163"/>
      <c r="L173" s="163"/>
    </row>
    <row r="174" spans="1:12" x14ac:dyDescent="0.35">
      <c r="A174" s="163"/>
      <c r="B174" s="162"/>
      <c r="C174" s="163"/>
      <c r="D174" s="163"/>
      <c r="E174" s="163"/>
      <c r="F174" s="163"/>
      <c r="G174" s="163"/>
      <c r="H174" s="163"/>
      <c r="I174" s="163"/>
      <c r="J174" s="163"/>
      <c r="K174" s="163"/>
      <c r="L174" s="163"/>
    </row>
    <row r="175" spans="1:12" x14ac:dyDescent="0.35">
      <c r="A175" s="163"/>
      <c r="B175" s="162"/>
      <c r="C175" s="163"/>
      <c r="D175" s="163"/>
      <c r="E175" s="163"/>
      <c r="F175" s="163"/>
      <c r="G175" s="163"/>
      <c r="H175" s="163"/>
      <c r="I175" s="163"/>
      <c r="J175" s="163"/>
      <c r="K175" s="163"/>
      <c r="L175" s="163"/>
    </row>
    <row r="176" spans="1:12" x14ac:dyDescent="0.35">
      <c r="A176" s="163"/>
      <c r="B176" s="162"/>
      <c r="C176" s="163"/>
      <c r="D176" s="163"/>
      <c r="E176" s="163"/>
      <c r="F176" s="163"/>
      <c r="G176" s="163"/>
      <c r="H176" s="163"/>
      <c r="I176" s="163"/>
      <c r="J176" s="163"/>
      <c r="K176" s="163"/>
      <c r="L176" s="163"/>
    </row>
    <row r="177" spans="1:12" x14ac:dyDescent="0.35">
      <c r="A177" s="163"/>
      <c r="B177" s="162"/>
      <c r="C177" s="163"/>
      <c r="D177" s="163"/>
      <c r="E177" s="163"/>
      <c r="F177" s="163"/>
      <c r="G177" s="163"/>
      <c r="H177" s="163"/>
      <c r="I177" s="163"/>
      <c r="J177" s="163"/>
      <c r="K177" s="163"/>
      <c r="L177" s="163"/>
    </row>
    <row r="178" spans="1:12" x14ac:dyDescent="0.35">
      <c r="A178" s="163"/>
      <c r="B178" s="162"/>
      <c r="C178" s="163"/>
      <c r="D178" s="163"/>
      <c r="E178" s="163"/>
      <c r="F178" s="163"/>
      <c r="G178" s="163"/>
      <c r="H178" s="163"/>
      <c r="I178" s="163"/>
      <c r="J178" s="163"/>
      <c r="K178" s="163"/>
      <c r="L178" s="163"/>
    </row>
    <row r="179" spans="1:12" x14ac:dyDescent="0.35">
      <c r="A179" s="163"/>
      <c r="B179" s="162"/>
      <c r="C179" s="163"/>
      <c r="D179" s="163"/>
      <c r="E179" s="163"/>
      <c r="F179" s="163"/>
      <c r="G179" s="163"/>
      <c r="H179" s="163"/>
      <c r="I179" s="163"/>
      <c r="J179" s="163"/>
      <c r="K179" s="163"/>
      <c r="L179" s="163"/>
    </row>
  </sheetData>
  <sheetProtection algorithmName="SHA-512" hashValue="qjWQeuBAqy9B031T7oVbWPgcKqaku9ecXac2AF93+MxXt5xVFYYMm1KLuYRjzvZzD3Jr89u+qWRAPh/Vybzm/A==" saltValue="l67Q/Bgo66ZHVCpf138aAQ==" spinCount="100000" sheet="1" formatColumns="0" formatRows="0"/>
  <mergeCells count="41">
    <mergeCell ref="A1:B1"/>
    <mergeCell ref="A2:B2"/>
    <mergeCell ref="A74:L74"/>
    <mergeCell ref="C2:E2"/>
    <mergeCell ref="C3:E3"/>
    <mergeCell ref="A27:L27"/>
    <mergeCell ref="A28:L29"/>
    <mergeCell ref="A30:L32"/>
    <mergeCell ref="A3:B3"/>
    <mergeCell ref="A6:A7"/>
    <mergeCell ref="B6:B7"/>
    <mergeCell ref="C6:D6"/>
    <mergeCell ref="E6:L6"/>
    <mergeCell ref="C7:D7"/>
    <mergeCell ref="E7:F7"/>
    <mergeCell ref="A44:L46"/>
    <mergeCell ref="G7:H7"/>
    <mergeCell ref="I7:J7"/>
    <mergeCell ref="K7:L7"/>
    <mergeCell ref="A64:L66"/>
    <mergeCell ref="A81:L82"/>
    <mergeCell ref="A26:L26"/>
    <mergeCell ref="A75:L76"/>
    <mergeCell ref="A77:L79"/>
    <mergeCell ref="A34:L36"/>
    <mergeCell ref="A71:L73"/>
    <mergeCell ref="A55:L56"/>
    <mergeCell ref="A83:L85"/>
    <mergeCell ref="A80:L80"/>
    <mergeCell ref="A33:L33"/>
    <mergeCell ref="A37:L39"/>
    <mergeCell ref="A40:L40"/>
    <mergeCell ref="A41:L43"/>
    <mergeCell ref="A61:L63"/>
    <mergeCell ref="A57:L59"/>
    <mergeCell ref="A67:L67"/>
    <mergeCell ref="A68:L70"/>
    <mergeCell ref="A47:L47"/>
    <mergeCell ref="A48:L50"/>
    <mergeCell ref="A51:L53"/>
    <mergeCell ref="A54:L54"/>
  </mergeCells>
  <dataValidations disablePrompts="1" count="1">
    <dataValidation type="date" operator="greaterThan" allowBlank="1" showInputMessage="1" showErrorMessage="1" sqref="I1 G1">
      <formula1>42005</formula1>
    </dataValidation>
  </dataValidations>
  <pageMargins left="0.7" right="0.7" top="1.85" bottom="0.75" header="0.3" footer="0.3"/>
  <pageSetup scale="75" orientation="landscape" r:id="rId1"/>
  <headerFooter scaleWithDoc="0">
    <oddHeader>&amp;C&amp;"Arial,Regular"&amp;G
Claims Activity Report
Section II - &amp;A</oddHeader>
    <oddFooter>&amp;L&amp;"Arial,Regular"&amp;10Claims Activity - Report #47&amp;C&amp;"Arial,Regular"&amp;10Rev. v9 2019-07&amp;R&amp;"Arial,Regular"&amp;10&amp;P</oddFooter>
  </headerFooter>
  <rowBreaks count="2" manualBreakCount="2">
    <brk id="24" max="16383" man="1"/>
    <brk id="53"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88"/>
  <sheetViews>
    <sheetView showGridLines="0" zoomScale="75" zoomScaleNormal="75" workbookViewId="0">
      <selection sqref="A1:B1"/>
    </sheetView>
  </sheetViews>
  <sheetFormatPr defaultColWidth="8.7265625" defaultRowHeight="14.5" x14ac:dyDescent="0.35"/>
  <cols>
    <col min="1" max="1" width="7.26953125" style="1" customWidth="1"/>
    <col min="2" max="2" width="37.54296875" style="79" bestFit="1" customWidth="1"/>
    <col min="3" max="12" width="11.7265625" style="1" customWidth="1"/>
    <col min="13" max="13" width="8.81640625" style="79" customWidth="1"/>
    <col min="14" max="16384" width="8.7265625" style="79"/>
  </cols>
  <sheetData>
    <row r="1" spans="1:12" s="82" customFormat="1" ht="15" customHeight="1" x14ac:dyDescent="0.35">
      <c r="A1" s="398" t="s">
        <v>3</v>
      </c>
      <c r="B1" s="444"/>
      <c r="C1" s="51">
        <f>Summary!B1</f>
        <v>0</v>
      </c>
      <c r="D1" s="38" t="s">
        <v>4</v>
      </c>
      <c r="E1" s="45">
        <f>Summary!D1</f>
        <v>0</v>
      </c>
      <c r="F1" s="187"/>
      <c r="G1" s="139" t="s">
        <v>140</v>
      </c>
      <c r="H1" s="75"/>
      <c r="I1" s="4"/>
      <c r="J1" s="5"/>
      <c r="K1" s="5"/>
      <c r="L1" s="6"/>
    </row>
    <row r="2" spans="1:12" s="82" customFormat="1" ht="15" customHeight="1" x14ac:dyDescent="0.25">
      <c r="A2" s="398" t="s">
        <v>5</v>
      </c>
      <c r="B2" s="444"/>
      <c r="C2" s="405">
        <f>Summary!B2</f>
        <v>0</v>
      </c>
      <c r="D2" s="405"/>
      <c r="E2" s="405"/>
      <c r="G2" s="140"/>
      <c r="H2" s="3"/>
      <c r="I2" s="7"/>
      <c r="J2" s="6"/>
      <c r="K2" s="6"/>
      <c r="L2" s="6"/>
    </row>
    <row r="3" spans="1:12" s="82" customFormat="1" ht="15" customHeight="1" x14ac:dyDescent="0.25">
      <c r="A3" s="398" t="s">
        <v>6</v>
      </c>
      <c r="B3" s="444"/>
      <c r="C3" s="406">
        <f>Summary!B3</f>
        <v>0</v>
      </c>
      <c r="D3" s="406"/>
      <c r="E3" s="406"/>
      <c r="F3" s="3"/>
      <c r="G3" s="3"/>
      <c r="H3" s="3"/>
      <c r="I3" s="7"/>
      <c r="J3" s="6"/>
      <c r="K3" s="6"/>
      <c r="L3" s="6"/>
    </row>
    <row r="4" spans="1:12" s="82" customFormat="1" ht="15" customHeight="1" x14ac:dyDescent="0.25">
      <c r="B4" s="3"/>
      <c r="C4" s="7"/>
      <c r="D4" s="7"/>
      <c r="E4" s="7"/>
      <c r="F4" s="7"/>
      <c r="G4" s="7"/>
      <c r="H4" s="7"/>
      <c r="I4" s="7"/>
      <c r="J4" s="6"/>
      <c r="K4" s="6"/>
      <c r="L4" s="6"/>
    </row>
    <row r="5" spans="1:12" ht="15" thickBot="1" x14ac:dyDescent="0.4"/>
    <row r="6" spans="1:12" x14ac:dyDescent="0.35">
      <c r="A6" s="448" t="s">
        <v>0</v>
      </c>
      <c r="B6" s="448" t="s">
        <v>10</v>
      </c>
      <c r="C6" s="450" t="s">
        <v>1</v>
      </c>
      <c r="D6" s="451"/>
      <c r="E6" s="450" t="s">
        <v>2</v>
      </c>
      <c r="F6" s="452"/>
      <c r="G6" s="452"/>
      <c r="H6" s="452"/>
      <c r="I6" s="452"/>
      <c r="J6" s="452"/>
      <c r="K6" s="452"/>
      <c r="L6" s="453"/>
    </row>
    <row r="7" spans="1:12" ht="15" thickBot="1" x14ac:dyDescent="0.4">
      <c r="A7" s="449"/>
      <c r="B7" s="449"/>
      <c r="C7" s="433" t="str">
        <f>Summary!$C$6</f>
        <v>Q1 1900</v>
      </c>
      <c r="D7" s="454"/>
      <c r="E7" s="433" t="e">
        <f>Summary!$D$6</f>
        <v>#NUM!</v>
      </c>
      <c r="F7" s="434"/>
      <c r="G7" s="433" t="e">
        <f>Summary!$E$6</f>
        <v>#NUM!</v>
      </c>
      <c r="H7" s="434"/>
      <c r="I7" s="433" t="e">
        <f>Summary!$F$6</f>
        <v>#NUM!</v>
      </c>
      <c r="J7" s="434"/>
      <c r="K7" s="433" t="e">
        <f>Summary!$G$6</f>
        <v>#NUM!</v>
      </c>
      <c r="L7" s="434"/>
    </row>
    <row r="8" spans="1:12" x14ac:dyDescent="0.35">
      <c r="A8" s="230"/>
      <c r="B8" s="216" t="s">
        <v>67</v>
      </c>
      <c r="C8" s="199" t="s">
        <v>11</v>
      </c>
      <c r="D8" s="199" t="s">
        <v>13</v>
      </c>
      <c r="E8" s="199" t="s">
        <v>11</v>
      </c>
      <c r="F8" s="199" t="s">
        <v>13</v>
      </c>
      <c r="G8" s="199" t="s">
        <v>11</v>
      </c>
      <c r="H8" s="199" t="s">
        <v>13</v>
      </c>
      <c r="I8" s="199" t="s">
        <v>11</v>
      </c>
      <c r="J8" s="199" t="s">
        <v>13</v>
      </c>
      <c r="K8" s="199" t="s">
        <v>11</v>
      </c>
      <c r="L8" s="199" t="s">
        <v>13</v>
      </c>
    </row>
    <row r="9" spans="1:12" s="78" customFormat="1" x14ac:dyDescent="0.35">
      <c r="A9" s="217">
        <v>37</v>
      </c>
      <c r="B9" s="218" t="s">
        <v>51</v>
      </c>
      <c r="C9" s="203">
        <f>Summary!C37</f>
        <v>0</v>
      </c>
      <c r="D9" s="204"/>
      <c r="E9" s="203">
        <f>Summary!D37</f>
        <v>0</v>
      </c>
      <c r="F9" s="204"/>
      <c r="G9" s="203">
        <f>Summary!E37</f>
        <v>0</v>
      </c>
      <c r="H9" s="204"/>
      <c r="I9" s="203">
        <f>Summary!F37</f>
        <v>0</v>
      </c>
      <c r="J9" s="204"/>
      <c r="K9" s="203">
        <f>Summary!G37</f>
        <v>0</v>
      </c>
      <c r="L9" s="204"/>
    </row>
    <row r="10" spans="1:12" x14ac:dyDescent="0.35">
      <c r="A10" s="219">
        <v>38</v>
      </c>
      <c r="B10" s="226" t="s">
        <v>138</v>
      </c>
      <c r="C10" s="205"/>
      <c r="D10" s="235" t="e">
        <f>Summary!C38</f>
        <v>#DIV/0!</v>
      </c>
      <c r="E10" s="205"/>
      <c r="F10" s="235" t="e">
        <f>Summary!D38</f>
        <v>#DIV/0!</v>
      </c>
      <c r="G10" s="205"/>
      <c r="H10" s="235" t="e">
        <f>Summary!E38</f>
        <v>#DIV/0!</v>
      </c>
      <c r="I10" s="205"/>
      <c r="J10" s="235" t="e">
        <f>Summary!F38</f>
        <v>#DIV/0!</v>
      </c>
      <c r="K10" s="205"/>
      <c r="L10" s="235" t="e">
        <f>Summary!G38</f>
        <v>#DIV/0!</v>
      </c>
    </row>
    <row r="11" spans="1:12" x14ac:dyDescent="0.35">
      <c r="A11" s="219"/>
      <c r="B11" s="231"/>
      <c r="C11" s="206" t="s">
        <v>12</v>
      </c>
      <c r="D11" s="207" t="s">
        <v>13</v>
      </c>
      <c r="E11" s="208" t="s">
        <v>12</v>
      </c>
      <c r="F11" s="208" t="s">
        <v>13</v>
      </c>
      <c r="G11" s="208" t="s">
        <v>12</v>
      </c>
      <c r="H11" s="208" t="s">
        <v>13</v>
      </c>
      <c r="I11" s="208" t="s">
        <v>12</v>
      </c>
      <c r="J11" s="208" t="s">
        <v>13</v>
      </c>
      <c r="K11" s="208" t="s">
        <v>12</v>
      </c>
      <c r="L11" s="208" t="s">
        <v>13</v>
      </c>
    </row>
    <row r="12" spans="1:12" x14ac:dyDescent="0.35">
      <c r="A12" s="223">
        <v>46</v>
      </c>
      <c r="B12" s="84" t="s">
        <v>14</v>
      </c>
      <c r="C12" s="236">
        <f>Summary!C46</f>
        <v>0</v>
      </c>
      <c r="D12" s="209"/>
      <c r="E12" s="238">
        <f>Summary!D46</f>
        <v>0</v>
      </c>
      <c r="F12" s="210"/>
      <c r="G12" s="238">
        <f>Summary!E46</f>
        <v>0</v>
      </c>
      <c r="H12" s="210"/>
      <c r="I12" s="238">
        <f>Summary!F46</f>
        <v>0</v>
      </c>
      <c r="J12" s="210"/>
      <c r="K12" s="238">
        <f>Summary!G46</f>
        <v>0</v>
      </c>
      <c r="L12" s="210"/>
    </row>
    <row r="13" spans="1:12" ht="15" thickBot="1" x14ac:dyDescent="0.4">
      <c r="A13" s="217" t="s">
        <v>143</v>
      </c>
      <c r="B13" s="84" t="s">
        <v>139</v>
      </c>
      <c r="C13" s="237">
        <f>Summary!C47</f>
        <v>0</v>
      </c>
      <c r="D13" s="211">
        <f>Summary!C48</f>
        <v>0</v>
      </c>
      <c r="E13" s="237">
        <f>Summary!D47</f>
        <v>0</v>
      </c>
      <c r="F13" s="211">
        <f>Summary!D48</f>
        <v>0</v>
      </c>
      <c r="G13" s="237">
        <f>Summary!E47</f>
        <v>0</v>
      </c>
      <c r="H13" s="211">
        <f>Summary!E48</f>
        <v>0</v>
      </c>
      <c r="I13" s="237">
        <f>Summary!F47</f>
        <v>0</v>
      </c>
      <c r="J13" s="211">
        <f>Summary!F48</f>
        <v>0</v>
      </c>
      <c r="K13" s="237">
        <f>Summary!G47</f>
        <v>0</v>
      </c>
      <c r="L13" s="211">
        <f>Summary!G48</f>
        <v>0</v>
      </c>
    </row>
    <row r="14" spans="1:12" s="2" customFormat="1" x14ac:dyDescent="0.35">
      <c r="A14" s="232"/>
      <c r="B14" s="216" t="s">
        <v>17</v>
      </c>
      <c r="C14" s="212" t="s">
        <v>11</v>
      </c>
      <c r="D14" s="213" t="s">
        <v>13</v>
      </c>
      <c r="E14" s="199" t="s">
        <v>11</v>
      </c>
      <c r="F14" s="199" t="s">
        <v>13</v>
      </c>
      <c r="G14" s="199" t="s">
        <v>11</v>
      </c>
      <c r="H14" s="199" t="s">
        <v>13</v>
      </c>
      <c r="I14" s="199" t="s">
        <v>11</v>
      </c>
      <c r="J14" s="199" t="s">
        <v>13</v>
      </c>
      <c r="K14" s="199" t="s">
        <v>11</v>
      </c>
      <c r="L14" s="199" t="s">
        <v>13</v>
      </c>
    </row>
    <row r="15" spans="1:12" ht="25" x14ac:dyDescent="0.35">
      <c r="A15" s="223">
        <v>12</v>
      </c>
      <c r="B15" s="225" t="s">
        <v>147</v>
      </c>
      <c r="C15" s="233">
        <f>ITUs!B12</f>
        <v>0</v>
      </c>
      <c r="D15" s="214">
        <f>ITUs!C12</f>
        <v>0</v>
      </c>
      <c r="E15" s="234">
        <f>ITUs!E12</f>
        <v>0</v>
      </c>
      <c r="F15" s="215">
        <f>ITUs!F12</f>
        <v>0</v>
      </c>
      <c r="G15" s="234">
        <f>ITUs!H12</f>
        <v>0</v>
      </c>
      <c r="H15" s="215">
        <f>ITUs!I12</f>
        <v>0</v>
      </c>
      <c r="I15" s="234">
        <f>ITUs!K12</f>
        <v>0</v>
      </c>
      <c r="J15" s="215">
        <f>ITUs!L12</f>
        <v>0</v>
      </c>
      <c r="K15" s="234">
        <f>ITUs!N12</f>
        <v>0</v>
      </c>
      <c r="L15" s="215">
        <f>ITUs!O12</f>
        <v>0</v>
      </c>
    </row>
    <row r="16" spans="1:12" x14ac:dyDescent="0.35">
      <c r="A16" s="223">
        <v>13</v>
      </c>
      <c r="B16" s="226" t="s">
        <v>8</v>
      </c>
      <c r="C16" s="233">
        <f>ITUs!B13</f>
        <v>0</v>
      </c>
      <c r="D16" s="214">
        <f>ITUs!C13</f>
        <v>0</v>
      </c>
      <c r="E16" s="234">
        <f>ITUs!E13</f>
        <v>0</v>
      </c>
      <c r="F16" s="215">
        <f>ITUs!F13</f>
        <v>0</v>
      </c>
      <c r="G16" s="234">
        <f>ITUs!H13</f>
        <v>0</v>
      </c>
      <c r="H16" s="215">
        <f>ITUs!I13</f>
        <v>0</v>
      </c>
      <c r="I16" s="234">
        <f>ITUs!K13</f>
        <v>0</v>
      </c>
      <c r="J16" s="215">
        <f>ITUs!L13</f>
        <v>0</v>
      </c>
      <c r="K16" s="234">
        <f>ITUs!N13</f>
        <v>0</v>
      </c>
      <c r="L16" s="215">
        <f>ITUs!O13</f>
        <v>0</v>
      </c>
    </row>
    <row r="17" spans="1:13" x14ac:dyDescent="0.35">
      <c r="A17" s="223">
        <v>14</v>
      </c>
      <c r="B17" s="226" t="s">
        <v>7</v>
      </c>
      <c r="C17" s="234">
        <f>ITUs!B14</f>
        <v>0</v>
      </c>
      <c r="D17" s="215">
        <f>ITUs!C14</f>
        <v>0</v>
      </c>
      <c r="E17" s="234">
        <f>ITUs!E14</f>
        <v>0</v>
      </c>
      <c r="F17" s="215">
        <f>ITUs!F14</f>
        <v>0</v>
      </c>
      <c r="G17" s="234">
        <f>ITUs!H14</f>
        <v>0</v>
      </c>
      <c r="H17" s="215">
        <f>ITUs!I14</f>
        <v>0</v>
      </c>
      <c r="I17" s="234">
        <f>ITUs!K14</f>
        <v>0</v>
      </c>
      <c r="J17" s="215">
        <f>ITUs!L14</f>
        <v>0</v>
      </c>
      <c r="K17" s="234">
        <f>ITUs!N14</f>
        <v>0</v>
      </c>
      <c r="L17" s="215">
        <f>ITUs!O14</f>
        <v>0</v>
      </c>
    </row>
    <row r="18" spans="1:13" ht="25" x14ac:dyDescent="0.35">
      <c r="A18" s="223">
        <v>17</v>
      </c>
      <c r="B18" s="225" t="s">
        <v>148</v>
      </c>
      <c r="C18" s="233">
        <f>ITUs!B17</f>
        <v>0</v>
      </c>
      <c r="D18" s="214">
        <f>ITUs!C17</f>
        <v>0</v>
      </c>
      <c r="E18" s="234">
        <f>ITUs!E17</f>
        <v>0</v>
      </c>
      <c r="F18" s="215">
        <f>ITUs!F17</f>
        <v>0</v>
      </c>
      <c r="G18" s="234">
        <f>ITUs!H17</f>
        <v>0</v>
      </c>
      <c r="H18" s="215">
        <f>ITUs!I17</f>
        <v>0</v>
      </c>
      <c r="I18" s="234">
        <f>ITUs!K17</f>
        <v>0</v>
      </c>
      <c r="J18" s="215">
        <f>ITUs!L17</f>
        <v>0</v>
      </c>
      <c r="K18" s="234">
        <f>ITUs!N17</f>
        <v>0</v>
      </c>
      <c r="L18" s="215">
        <f>ITUs!O17</f>
        <v>0</v>
      </c>
    </row>
    <row r="19" spans="1:13" x14ac:dyDescent="0.35">
      <c r="A19" s="223">
        <v>18</v>
      </c>
      <c r="B19" s="226" t="s">
        <v>8</v>
      </c>
      <c r="C19" s="233">
        <f>ITUs!B18</f>
        <v>0</v>
      </c>
      <c r="D19" s="214">
        <f>ITUs!C18</f>
        <v>0</v>
      </c>
      <c r="E19" s="234">
        <f>ITUs!E18</f>
        <v>0</v>
      </c>
      <c r="F19" s="215">
        <f>ITUs!F18</f>
        <v>0</v>
      </c>
      <c r="G19" s="234">
        <f>ITUs!H18</f>
        <v>0</v>
      </c>
      <c r="H19" s="215">
        <f>ITUs!I18</f>
        <v>0</v>
      </c>
      <c r="I19" s="234">
        <f>ITUs!K18</f>
        <v>0</v>
      </c>
      <c r="J19" s="215">
        <f>ITUs!L18</f>
        <v>0</v>
      </c>
      <c r="K19" s="234">
        <f>ITUs!N18</f>
        <v>0</v>
      </c>
      <c r="L19" s="215">
        <f>ITUs!O18</f>
        <v>0</v>
      </c>
    </row>
    <row r="20" spans="1:13" x14ac:dyDescent="0.35">
      <c r="A20" s="223">
        <v>19</v>
      </c>
      <c r="B20" s="226" t="s">
        <v>7</v>
      </c>
      <c r="C20" s="233">
        <f>ITUs!B19</f>
        <v>0</v>
      </c>
      <c r="D20" s="214">
        <f>ITUs!C19</f>
        <v>0</v>
      </c>
      <c r="E20" s="234">
        <f>ITUs!E19</f>
        <v>0</v>
      </c>
      <c r="F20" s="215">
        <f>ITUs!F19</f>
        <v>0</v>
      </c>
      <c r="G20" s="234">
        <f>ITUs!H19</f>
        <v>0</v>
      </c>
      <c r="H20" s="215">
        <f>ITUs!I19</f>
        <v>0</v>
      </c>
      <c r="I20" s="234">
        <f>ITUs!K19</f>
        <v>0</v>
      </c>
      <c r="J20" s="215">
        <f>ITUs!L19</f>
        <v>0</v>
      </c>
      <c r="K20" s="234">
        <f>ITUs!N19</f>
        <v>0</v>
      </c>
      <c r="L20" s="215">
        <f>ITUs!O19</f>
        <v>0</v>
      </c>
    </row>
    <row r="21" spans="1:13" ht="25" x14ac:dyDescent="0.35">
      <c r="A21" s="223">
        <v>21</v>
      </c>
      <c r="B21" s="225" t="s">
        <v>149</v>
      </c>
      <c r="C21" s="233">
        <f>ITUs!B21</f>
        <v>0</v>
      </c>
      <c r="D21" s="214">
        <f>ITUs!C21</f>
        <v>0</v>
      </c>
      <c r="E21" s="234">
        <f>ITUs!E21</f>
        <v>0</v>
      </c>
      <c r="F21" s="215">
        <f>ITUs!F21</f>
        <v>0</v>
      </c>
      <c r="G21" s="234">
        <f>ITUs!H21</f>
        <v>0</v>
      </c>
      <c r="H21" s="215">
        <f>ITUs!I21</f>
        <v>0</v>
      </c>
      <c r="I21" s="234">
        <f>ITUs!K21</f>
        <v>0</v>
      </c>
      <c r="J21" s="215">
        <f>ITUs!L21</f>
        <v>0</v>
      </c>
      <c r="K21" s="234">
        <f>ITUs!N21</f>
        <v>0</v>
      </c>
      <c r="L21" s="215">
        <f>ITUs!O21</f>
        <v>0</v>
      </c>
    </row>
    <row r="22" spans="1:13" x14ac:dyDescent="0.35">
      <c r="A22" s="223">
        <v>22</v>
      </c>
      <c r="B22" s="226" t="s">
        <v>8</v>
      </c>
      <c r="C22" s="233">
        <f>ITUs!B22</f>
        <v>0</v>
      </c>
      <c r="D22" s="214">
        <f>ITUs!C22</f>
        <v>0</v>
      </c>
      <c r="E22" s="234">
        <f>ITUs!E22</f>
        <v>0</v>
      </c>
      <c r="F22" s="215">
        <f>ITUs!F22</f>
        <v>0</v>
      </c>
      <c r="G22" s="234">
        <f>ITUs!H22</f>
        <v>0</v>
      </c>
      <c r="H22" s="215">
        <f>ITUs!I22</f>
        <v>0</v>
      </c>
      <c r="I22" s="234">
        <f>ITUs!K22</f>
        <v>0</v>
      </c>
      <c r="J22" s="215">
        <f>ITUs!L22</f>
        <v>0</v>
      </c>
      <c r="K22" s="234">
        <f>ITUs!N22</f>
        <v>0</v>
      </c>
      <c r="L22" s="215">
        <f>ITUs!O22</f>
        <v>0</v>
      </c>
    </row>
    <row r="23" spans="1:13" x14ac:dyDescent="0.35">
      <c r="A23" s="223">
        <v>23</v>
      </c>
      <c r="B23" s="226" t="s">
        <v>7</v>
      </c>
      <c r="C23" s="234">
        <f>ITUs!B23</f>
        <v>0</v>
      </c>
      <c r="D23" s="215">
        <f>ITUs!C23</f>
        <v>0</v>
      </c>
      <c r="E23" s="234">
        <f>ITUs!E23</f>
        <v>0</v>
      </c>
      <c r="F23" s="215">
        <f>ITUs!F23</f>
        <v>0</v>
      </c>
      <c r="G23" s="234">
        <f>ITUs!H23</f>
        <v>0</v>
      </c>
      <c r="H23" s="215">
        <f>ITUs!I23</f>
        <v>0</v>
      </c>
      <c r="I23" s="234">
        <f>ITUs!K23</f>
        <v>0</v>
      </c>
      <c r="J23" s="215">
        <f>ITUs!L23</f>
        <v>0</v>
      </c>
      <c r="K23" s="234">
        <f>ITUs!N23</f>
        <v>0</v>
      </c>
      <c r="L23" s="215">
        <f>ITUs!O23</f>
        <v>0</v>
      </c>
    </row>
    <row r="24" spans="1:13" s="78" customFormat="1" ht="15" thickBot="1" x14ac:dyDescent="0.4">
      <c r="A24" s="227">
        <v>32</v>
      </c>
      <c r="B24" s="177" t="s">
        <v>64</v>
      </c>
      <c r="C24" s="301">
        <f>ITUs!B33</f>
        <v>0</v>
      </c>
      <c r="D24" s="302"/>
      <c r="E24" s="303">
        <f>ITUs!C33</f>
        <v>0</v>
      </c>
      <c r="F24" s="304"/>
      <c r="G24" s="303">
        <f>ITUs!D33</f>
        <v>0</v>
      </c>
      <c r="H24" s="304"/>
      <c r="I24" s="303">
        <f>ITUs!E33</f>
        <v>0</v>
      </c>
      <c r="J24" s="304"/>
      <c r="K24" s="303">
        <f>ITUs!F33</f>
        <v>0</v>
      </c>
      <c r="L24" s="304"/>
    </row>
    <row r="25" spans="1:13" s="78" customFormat="1" ht="22.5" customHeight="1" thickBot="1" x14ac:dyDescent="0.4">
      <c r="A25" s="190" t="s">
        <v>150</v>
      </c>
      <c r="B25" s="182"/>
      <c r="C25" s="182"/>
      <c r="D25" s="182"/>
      <c r="E25" s="182"/>
      <c r="F25" s="182"/>
      <c r="G25" s="182"/>
      <c r="H25" s="182"/>
      <c r="I25" s="182"/>
      <c r="J25" s="182"/>
      <c r="K25" s="182"/>
      <c r="L25" s="182"/>
      <c r="M25" s="79"/>
    </row>
    <row r="26" spans="1:13" ht="31.5" customHeight="1" thickBot="1" x14ac:dyDescent="0.4">
      <c r="A26" s="436" t="s">
        <v>133</v>
      </c>
      <c r="B26" s="437"/>
      <c r="C26" s="437"/>
      <c r="D26" s="437"/>
      <c r="E26" s="437"/>
      <c r="F26" s="437"/>
      <c r="G26" s="437"/>
      <c r="H26" s="437"/>
      <c r="I26" s="437"/>
      <c r="J26" s="437"/>
      <c r="K26" s="437"/>
      <c r="L26" s="438"/>
    </row>
    <row r="27" spans="1:13" ht="14.65" customHeight="1" thickBot="1" x14ac:dyDescent="0.4">
      <c r="A27" s="446"/>
      <c r="B27" s="446"/>
      <c r="C27" s="446"/>
      <c r="D27" s="446"/>
      <c r="E27" s="446"/>
      <c r="F27" s="446"/>
      <c r="G27" s="446"/>
      <c r="H27" s="446"/>
      <c r="I27" s="446"/>
      <c r="J27" s="446"/>
      <c r="K27" s="446"/>
      <c r="L27" s="446"/>
    </row>
    <row r="28" spans="1:13" ht="13.9" customHeight="1" x14ac:dyDescent="0.35">
      <c r="A28" s="435" t="s">
        <v>170</v>
      </c>
      <c r="B28" s="439"/>
      <c r="C28" s="439"/>
      <c r="D28" s="439"/>
      <c r="E28" s="439"/>
      <c r="F28" s="439"/>
      <c r="G28" s="439"/>
      <c r="H28" s="439"/>
      <c r="I28" s="439"/>
      <c r="J28" s="439"/>
      <c r="K28" s="439"/>
      <c r="L28" s="440"/>
    </row>
    <row r="29" spans="1:13" ht="35.25" customHeight="1" x14ac:dyDescent="0.35">
      <c r="A29" s="441"/>
      <c r="B29" s="447"/>
      <c r="C29" s="447"/>
      <c r="D29" s="447"/>
      <c r="E29" s="447"/>
      <c r="F29" s="447"/>
      <c r="G29" s="447"/>
      <c r="H29" s="447"/>
      <c r="I29" s="447"/>
      <c r="J29" s="447"/>
      <c r="K29" s="447"/>
      <c r="L29" s="443"/>
    </row>
    <row r="30" spans="1:13" x14ac:dyDescent="0.35">
      <c r="A30" s="409"/>
      <c r="B30" s="410"/>
      <c r="C30" s="410"/>
      <c r="D30" s="410"/>
      <c r="E30" s="410"/>
      <c r="F30" s="410"/>
      <c r="G30" s="410"/>
      <c r="H30" s="410"/>
      <c r="I30" s="410"/>
      <c r="J30" s="410"/>
      <c r="K30" s="410"/>
      <c r="L30" s="411"/>
    </row>
    <row r="31" spans="1:13" x14ac:dyDescent="0.35">
      <c r="A31" s="409"/>
      <c r="B31" s="410"/>
      <c r="C31" s="410"/>
      <c r="D31" s="410"/>
      <c r="E31" s="410"/>
      <c r="F31" s="410"/>
      <c r="G31" s="410"/>
      <c r="H31" s="410"/>
      <c r="I31" s="410"/>
      <c r="J31" s="410"/>
      <c r="K31" s="410"/>
      <c r="L31" s="411"/>
    </row>
    <row r="32" spans="1:13" ht="15" thickBot="1" x14ac:dyDescent="0.4">
      <c r="A32" s="412"/>
      <c r="B32" s="413"/>
      <c r="C32" s="413"/>
      <c r="D32" s="413"/>
      <c r="E32" s="413"/>
      <c r="F32" s="413"/>
      <c r="G32" s="413"/>
      <c r="H32" s="413"/>
      <c r="I32" s="413"/>
      <c r="J32" s="413"/>
      <c r="K32" s="413"/>
      <c r="L32" s="414"/>
    </row>
    <row r="33" spans="1:12" ht="15" thickBot="1" x14ac:dyDescent="0.4">
      <c r="A33" s="416"/>
      <c r="B33" s="417"/>
      <c r="C33" s="417"/>
      <c r="D33" s="417"/>
      <c r="E33" s="417"/>
      <c r="F33" s="417"/>
      <c r="G33" s="417"/>
      <c r="H33" s="417"/>
      <c r="I33" s="417"/>
      <c r="J33" s="417"/>
      <c r="K33" s="417"/>
      <c r="L33" s="417"/>
    </row>
    <row r="34" spans="1:12" ht="15" customHeight="1" x14ac:dyDescent="0.35">
      <c r="A34" s="418" t="s">
        <v>167</v>
      </c>
      <c r="B34" s="419"/>
      <c r="C34" s="419"/>
      <c r="D34" s="419"/>
      <c r="E34" s="419"/>
      <c r="F34" s="419"/>
      <c r="G34" s="419"/>
      <c r="H34" s="419"/>
      <c r="I34" s="419"/>
      <c r="J34" s="419"/>
      <c r="K34" s="419"/>
      <c r="L34" s="420"/>
    </row>
    <row r="35" spans="1:12" x14ac:dyDescent="0.35">
      <c r="A35" s="421"/>
      <c r="B35" s="422"/>
      <c r="C35" s="422"/>
      <c r="D35" s="422"/>
      <c r="E35" s="422"/>
      <c r="F35" s="422"/>
      <c r="G35" s="422"/>
      <c r="H35" s="422"/>
      <c r="I35" s="422"/>
      <c r="J35" s="422"/>
      <c r="K35" s="422"/>
      <c r="L35" s="423"/>
    </row>
    <row r="36" spans="1:12" x14ac:dyDescent="0.35">
      <c r="A36" s="424"/>
      <c r="B36" s="425"/>
      <c r="C36" s="425"/>
      <c r="D36" s="425"/>
      <c r="E36" s="425"/>
      <c r="F36" s="425"/>
      <c r="G36" s="425"/>
      <c r="H36" s="425"/>
      <c r="I36" s="425"/>
      <c r="J36" s="425"/>
      <c r="K36" s="425"/>
      <c r="L36" s="426"/>
    </row>
    <row r="37" spans="1:12" x14ac:dyDescent="0.35">
      <c r="A37" s="409"/>
      <c r="B37" s="410"/>
      <c r="C37" s="410"/>
      <c r="D37" s="410"/>
      <c r="E37" s="410"/>
      <c r="F37" s="410"/>
      <c r="G37" s="410"/>
      <c r="H37" s="410"/>
      <c r="I37" s="410"/>
      <c r="J37" s="410"/>
      <c r="K37" s="410"/>
      <c r="L37" s="411"/>
    </row>
    <row r="38" spans="1:12" x14ac:dyDescent="0.35">
      <c r="A38" s="409"/>
      <c r="B38" s="410"/>
      <c r="C38" s="410"/>
      <c r="D38" s="410"/>
      <c r="E38" s="410"/>
      <c r="F38" s="410"/>
      <c r="G38" s="410"/>
      <c r="H38" s="410"/>
      <c r="I38" s="410"/>
      <c r="J38" s="410"/>
      <c r="K38" s="410"/>
      <c r="L38" s="411"/>
    </row>
    <row r="39" spans="1:12" ht="15" thickBot="1" x14ac:dyDescent="0.4">
      <c r="A39" s="412"/>
      <c r="B39" s="413"/>
      <c r="C39" s="413"/>
      <c r="D39" s="413"/>
      <c r="E39" s="413"/>
      <c r="F39" s="413"/>
      <c r="G39" s="413"/>
      <c r="H39" s="413"/>
      <c r="I39" s="413"/>
      <c r="J39" s="413"/>
      <c r="K39" s="413"/>
      <c r="L39" s="414"/>
    </row>
    <row r="40" spans="1:12" ht="15" thickBot="1" x14ac:dyDescent="0.4">
      <c r="A40" s="416"/>
      <c r="B40" s="417"/>
      <c r="C40" s="417"/>
      <c r="D40" s="417"/>
      <c r="E40" s="417"/>
      <c r="F40" s="417"/>
      <c r="G40" s="417"/>
      <c r="H40" s="417"/>
      <c r="I40" s="417"/>
      <c r="J40" s="417"/>
      <c r="K40" s="417"/>
      <c r="L40" s="417"/>
    </row>
    <row r="41" spans="1:12" x14ac:dyDescent="0.35">
      <c r="A41" s="418" t="s">
        <v>157</v>
      </c>
      <c r="B41" s="419"/>
      <c r="C41" s="419"/>
      <c r="D41" s="419"/>
      <c r="E41" s="419"/>
      <c r="F41" s="419"/>
      <c r="G41" s="419"/>
      <c r="H41" s="419"/>
      <c r="I41" s="419"/>
      <c r="J41" s="419"/>
      <c r="K41" s="419"/>
      <c r="L41" s="420"/>
    </row>
    <row r="42" spans="1:12" x14ac:dyDescent="0.35">
      <c r="A42" s="421"/>
      <c r="B42" s="422"/>
      <c r="C42" s="422"/>
      <c r="D42" s="422"/>
      <c r="E42" s="422"/>
      <c r="F42" s="422"/>
      <c r="G42" s="422"/>
      <c r="H42" s="422"/>
      <c r="I42" s="422"/>
      <c r="J42" s="422"/>
      <c r="K42" s="422"/>
      <c r="L42" s="423"/>
    </row>
    <row r="43" spans="1:12" x14ac:dyDescent="0.35">
      <c r="A43" s="424"/>
      <c r="B43" s="425"/>
      <c r="C43" s="425"/>
      <c r="D43" s="425"/>
      <c r="E43" s="425"/>
      <c r="F43" s="425"/>
      <c r="G43" s="425"/>
      <c r="H43" s="425"/>
      <c r="I43" s="425"/>
      <c r="J43" s="425"/>
      <c r="K43" s="425"/>
      <c r="L43" s="426"/>
    </row>
    <row r="44" spans="1:12" x14ac:dyDescent="0.35">
      <c r="A44" s="409"/>
      <c r="B44" s="410"/>
      <c r="C44" s="410"/>
      <c r="D44" s="410"/>
      <c r="E44" s="410"/>
      <c r="F44" s="410"/>
      <c r="G44" s="410"/>
      <c r="H44" s="410"/>
      <c r="I44" s="410"/>
      <c r="J44" s="410"/>
      <c r="K44" s="410"/>
      <c r="L44" s="411"/>
    </row>
    <row r="45" spans="1:12" x14ac:dyDescent="0.35">
      <c r="A45" s="409"/>
      <c r="B45" s="410"/>
      <c r="C45" s="410"/>
      <c r="D45" s="410"/>
      <c r="E45" s="410"/>
      <c r="F45" s="410"/>
      <c r="G45" s="410"/>
      <c r="H45" s="410"/>
      <c r="I45" s="410"/>
      <c r="J45" s="410"/>
      <c r="K45" s="410"/>
      <c r="L45" s="411"/>
    </row>
    <row r="46" spans="1:12" ht="15" thickBot="1" x14ac:dyDescent="0.4">
      <c r="A46" s="412"/>
      <c r="B46" s="413"/>
      <c r="C46" s="413"/>
      <c r="D46" s="413"/>
      <c r="E46" s="413"/>
      <c r="F46" s="413"/>
      <c r="G46" s="413"/>
      <c r="H46" s="413"/>
      <c r="I46" s="413"/>
      <c r="J46" s="413"/>
      <c r="K46" s="413"/>
      <c r="L46" s="414"/>
    </row>
    <row r="47" spans="1:12" ht="15" thickBot="1" x14ac:dyDescent="0.4">
      <c r="A47" s="432"/>
      <c r="B47" s="432"/>
      <c r="C47" s="432"/>
      <c r="D47" s="432"/>
      <c r="E47" s="432"/>
      <c r="F47" s="432"/>
      <c r="G47" s="432"/>
      <c r="H47" s="432"/>
      <c r="I47" s="432"/>
      <c r="J47" s="432"/>
      <c r="K47" s="432"/>
      <c r="L47" s="432"/>
    </row>
    <row r="48" spans="1:12" x14ac:dyDescent="0.35">
      <c r="A48" s="418" t="s">
        <v>160</v>
      </c>
      <c r="B48" s="419"/>
      <c r="C48" s="419"/>
      <c r="D48" s="419"/>
      <c r="E48" s="419"/>
      <c r="F48" s="419"/>
      <c r="G48" s="419"/>
      <c r="H48" s="419"/>
      <c r="I48" s="419"/>
      <c r="J48" s="419"/>
      <c r="K48" s="419"/>
      <c r="L48" s="420"/>
    </row>
    <row r="49" spans="1:12" x14ac:dyDescent="0.35">
      <c r="A49" s="421"/>
      <c r="B49" s="422"/>
      <c r="C49" s="422"/>
      <c r="D49" s="422"/>
      <c r="E49" s="422"/>
      <c r="F49" s="422"/>
      <c r="G49" s="422"/>
      <c r="H49" s="422"/>
      <c r="I49" s="422"/>
      <c r="J49" s="422"/>
      <c r="K49" s="422"/>
      <c r="L49" s="423"/>
    </row>
    <row r="50" spans="1:12" ht="33.75" customHeight="1" x14ac:dyDescent="0.35">
      <c r="A50" s="427"/>
      <c r="B50" s="428"/>
      <c r="C50" s="428"/>
      <c r="D50" s="428"/>
      <c r="E50" s="428"/>
      <c r="F50" s="428"/>
      <c r="G50" s="428"/>
      <c r="H50" s="428"/>
      <c r="I50" s="428"/>
      <c r="J50" s="428"/>
      <c r="K50" s="428"/>
      <c r="L50" s="429"/>
    </row>
    <row r="51" spans="1:12" x14ac:dyDescent="0.35">
      <c r="A51" s="409"/>
      <c r="B51" s="410"/>
      <c r="C51" s="410"/>
      <c r="D51" s="410"/>
      <c r="E51" s="410"/>
      <c r="F51" s="410"/>
      <c r="G51" s="410"/>
      <c r="H51" s="410"/>
      <c r="I51" s="410"/>
      <c r="J51" s="410"/>
      <c r="K51" s="410"/>
      <c r="L51" s="411"/>
    </row>
    <row r="52" spans="1:12" x14ac:dyDescent="0.35">
      <c r="A52" s="409"/>
      <c r="B52" s="410"/>
      <c r="C52" s="410"/>
      <c r="D52" s="410"/>
      <c r="E52" s="410"/>
      <c r="F52" s="410"/>
      <c r="G52" s="410"/>
      <c r="H52" s="410"/>
      <c r="I52" s="410"/>
      <c r="J52" s="410"/>
      <c r="K52" s="410"/>
      <c r="L52" s="411"/>
    </row>
    <row r="53" spans="1:12" ht="15" thickBot="1" x14ac:dyDescent="0.4">
      <c r="A53" s="412"/>
      <c r="B53" s="413"/>
      <c r="C53" s="413"/>
      <c r="D53" s="413"/>
      <c r="E53" s="413"/>
      <c r="F53" s="413"/>
      <c r="G53" s="413"/>
      <c r="H53" s="413"/>
      <c r="I53" s="413"/>
      <c r="J53" s="413"/>
      <c r="K53" s="413"/>
      <c r="L53" s="414"/>
    </row>
    <row r="54" spans="1:12" ht="15" thickBot="1" x14ac:dyDescent="0.4">
      <c r="A54" s="432"/>
      <c r="B54" s="432"/>
      <c r="C54" s="432"/>
      <c r="D54" s="432"/>
      <c r="E54" s="432"/>
      <c r="F54" s="432"/>
      <c r="G54" s="432"/>
      <c r="H54" s="432"/>
      <c r="I54" s="432"/>
      <c r="J54" s="432"/>
      <c r="K54" s="432"/>
      <c r="L54" s="432"/>
    </row>
    <row r="55" spans="1:12" ht="13.9" customHeight="1" x14ac:dyDescent="0.35">
      <c r="A55" s="435" t="s">
        <v>173</v>
      </c>
      <c r="B55" s="439"/>
      <c r="C55" s="439"/>
      <c r="D55" s="439"/>
      <c r="E55" s="439"/>
      <c r="F55" s="439"/>
      <c r="G55" s="439"/>
      <c r="H55" s="439"/>
      <c r="I55" s="439"/>
      <c r="J55" s="439"/>
      <c r="K55" s="439"/>
      <c r="L55" s="440"/>
    </row>
    <row r="56" spans="1:12" ht="30.75" customHeight="1" x14ac:dyDescent="0.35">
      <c r="A56" s="441"/>
      <c r="B56" s="442"/>
      <c r="C56" s="442"/>
      <c r="D56" s="442"/>
      <c r="E56" s="442"/>
      <c r="F56" s="442"/>
      <c r="G56" s="442"/>
      <c r="H56" s="442"/>
      <c r="I56" s="442"/>
      <c r="J56" s="442"/>
      <c r="K56" s="442"/>
      <c r="L56" s="443"/>
    </row>
    <row r="57" spans="1:12" x14ac:dyDescent="0.35">
      <c r="A57" s="409"/>
      <c r="B57" s="410"/>
      <c r="C57" s="410"/>
      <c r="D57" s="410"/>
      <c r="E57" s="410"/>
      <c r="F57" s="410"/>
      <c r="G57" s="410"/>
      <c r="H57" s="410"/>
      <c r="I57" s="410"/>
      <c r="J57" s="410"/>
      <c r="K57" s="410"/>
      <c r="L57" s="411"/>
    </row>
    <row r="58" spans="1:12" x14ac:dyDescent="0.35">
      <c r="A58" s="409"/>
      <c r="B58" s="410"/>
      <c r="C58" s="410"/>
      <c r="D58" s="410"/>
      <c r="E58" s="410"/>
      <c r="F58" s="410"/>
      <c r="G58" s="410"/>
      <c r="H58" s="410"/>
      <c r="I58" s="410"/>
      <c r="J58" s="410"/>
      <c r="K58" s="410"/>
      <c r="L58" s="411"/>
    </row>
    <row r="59" spans="1:12" ht="15" thickBot="1" x14ac:dyDescent="0.4">
      <c r="A59" s="412"/>
      <c r="B59" s="413"/>
      <c r="C59" s="413"/>
      <c r="D59" s="413"/>
      <c r="E59" s="413"/>
      <c r="F59" s="413"/>
      <c r="G59" s="413"/>
      <c r="H59" s="413"/>
      <c r="I59" s="413"/>
      <c r="J59" s="413"/>
      <c r="K59" s="413"/>
      <c r="L59" s="414"/>
    </row>
    <row r="60" spans="1:12" ht="15" thickBot="1" x14ac:dyDescent="0.4">
      <c r="A60" s="191"/>
      <c r="B60" s="179"/>
      <c r="C60" s="179"/>
      <c r="D60" s="179"/>
      <c r="E60" s="179"/>
      <c r="F60" s="179"/>
      <c r="G60" s="179"/>
      <c r="H60" s="179"/>
      <c r="I60" s="179"/>
      <c r="J60" s="179"/>
      <c r="K60" s="179"/>
      <c r="L60" s="179"/>
    </row>
    <row r="61" spans="1:12" x14ac:dyDescent="0.35">
      <c r="A61" s="418" t="s">
        <v>168</v>
      </c>
      <c r="B61" s="419"/>
      <c r="C61" s="419"/>
      <c r="D61" s="419"/>
      <c r="E61" s="419"/>
      <c r="F61" s="419"/>
      <c r="G61" s="419"/>
      <c r="H61" s="419"/>
      <c r="I61" s="419"/>
      <c r="J61" s="419"/>
      <c r="K61" s="419"/>
      <c r="L61" s="420"/>
    </row>
    <row r="62" spans="1:12" x14ac:dyDescent="0.35">
      <c r="A62" s="421"/>
      <c r="B62" s="422"/>
      <c r="C62" s="422"/>
      <c r="D62" s="422"/>
      <c r="E62" s="422"/>
      <c r="F62" s="422"/>
      <c r="G62" s="422"/>
      <c r="H62" s="422"/>
      <c r="I62" s="422"/>
      <c r="J62" s="422"/>
      <c r="K62" s="422"/>
      <c r="L62" s="423"/>
    </row>
    <row r="63" spans="1:12" x14ac:dyDescent="0.35">
      <c r="A63" s="427"/>
      <c r="B63" s="428"/>
      <c r="C63" s="428"/>
      <c r="D63" s="428"/>
      <c r="E63" s="428"/>
      <c r="F63" s="428"/>
      <c r="G63" s="428"/>
      <c r="H63" s="428"/>
      <c r="I63" s="428"/>
      <c r="J63" s="428"/>
      <c r="K63" s="428"/>
      <c r="L63" s="429"/>
    </row>
    <row r="64" spans="1:12" x14ac:dyDescent="0.35">
      <c r="A64" s="409"/>
      <c r="B64" s="410"/>
      <c r="C64" s="410"/>
      <c r="D64" s="410"/>
      <c r="E64" s="410"/>
      <c r="F64" s="410"/>
      <c r="G64" s="410"/>
      <c r="H64" s="410"/>
      <c r="I64" s="410"/>
      <c r="J64" s="410"/>
      <c r="K64" s="410"/>
      <c r="L64" s="411"/>
    </row>
    <row r="65" spans="1:12" x14ac:dyDescent="0.35">
      <c r="A65" s="409"/>
      <c r="B65" s="410"/>
      <c r="C65" s="410"/>
      <c r="D65" s="410"/>
      <c r="E65" s="410"/>
      <c r="F65" s="410"/>
      <c r="G65" s="410"/>
      <c r="H65" s="410"/>
      <c r="I65" s="410"/>
      <c r="J65" s="410"/>
      <c r="K65" s="410"/>
      <c r="L65" s="411"/>
    </row>
    <row r="66" spans="1:12" ht="15" thickBot="1" x14ac:dyDescent="0.4">
      <c r="A66" s="412"/>
      <c r="B66" s="413"/>
      <c r="C66" s="413"/>
      <c r="D66" s="413"/>
      <c r="E66" s="413"/>
      <c r="F66" s="413"/>
      <c r="G66" s="413"/>
      <c r="H66" s="413"/>
      <c r="I66" s="413"/>
      <c r="J66" s="413"/>
      <c r="K66" s="413"/>
      <c r="L66" s="414"/>
    </row>
    <row r="67" spans="1:12" ht="22.5" customHeight="1" thickBot="1" x14ac:dyDescent="0.4">
      <c r="A67" s="430" t="s">
        <v>134</v>
      </c>
      <c r="B67" s="431"/>
      <c r="C67" s="431"/>
      <c r="D67" s="431"/>
      <c r="E67" s="431"/>
      <c r="F67" s="431"/>
      <c r="G67" s="431"/>
      <c r="H67" s="431"/>
      <c r="I67" s="431"/>
      <c r="J67" s="431"/>
      <c r="K67" s="431"/>
      <c r="L67" s="431"/>
    </row>
    <row r="68" spans="1:12" x14ac:dyDescent="0.35">
      <c r="A68" s="418" t="s">
        <v>163</v>
      </c>
      <c r="B68" s="419"/>
      <c r="C68" s="419"/>
      <c r="D68" s="419"/>
      <c r="E68" s="419"/>
      <c r="F68" s="419"/>
      <c r="G68" s="419"/>
      <c r="H68" s="419"/>
      <c r="I68" s="419"/>
      <c r="J68" s="419"/>
      <c r="K68" s="419"/>
      <c r="L68" s="420"/>
    </row>
    <row r="69" spans="1:12" x14ac:dyDescent="0.35">
      <c r="A69" s="421"/>
      <c r="B69" s="422"/>
      <c r="C69" s="422"/>
      <c r="D69" s="422"/>
      <c r="E69" s="422"/>
      <c r="F69" s="422"/>
      <c r="G69" s="422"/>
      <c r="H69" s="422"/>
      <c r="I69" s="422"/>
      <c r="J69" s="422"/>
      <c r="K69" s="422"/>
      <c r="L69" s="423"/>
    </row>
    <row r="70" spans="1:12" x14ac:dyDescent="0.35">
      <c r="A70" s="427"/>
      <c r="B70" s="428"/>
      <c r="C70" s="428"/>
      <c r="D70" s="428"/>
      <c r="E70" s="428"/>
      <c r="F70" s="428"/>
      <c r="G70" s="428"/>
      <c r="H70" s="428"/>
      <c r="I70" s="428"/>
      <c r="J70" s="428"/>
      <c r="K70" s="428"/>
      <c r="L70" s="429"/>
    </row>
    <row r="71" spans="1:12" x14ac:dyDescent="0.35">
      <c r="A71" s="409"/>
      <c r="B71" s="410"/>
      <c r="C71" s="410"/>
      <c r="D71" s="410"/>
      <c r="E71" s="410"/>
      <c r="F71" s="410"/>
      <c r="G71" s="410"/>
      <c r="H71" s="410"/>
      <c r="I71" s="410"/>
      <c r="J71" s="410"/>
      <c r="K71" s="410"/>
      <c r="L71" s="411"/>
    </row>
    <row r="72" spans="1:12" x14ac:dyDescent="0.35">
      <c r="A72" s="409"/>
      <c r="B72" s="410"/>
      <c r="C72" s="410"/>
      <c r="D72" s="410"/>
      <c r="E72" s="410"/>
      <c r="F72" s="410"/>
      <c r="G72" s="410"/>
      <c r="H72" s="410"/>
      <c r="I72" s="410"/>
      <c r="J72" s="410"/>
      <c r="K72" s="410"/>
      <c r="L72" s="411"/>
    </row>
    <row r="73" spans="1:12" ht="15" thickBot="1" x14ac:dyDescent="0.4">
      <c r="A73" s="412"/>
      <c r="B73" s="413"/>
      <c r="C73" s="413"/>
      <c r="D73" s="413"/>
      <c r="E73" s="413"/>
      <c r="F73" s="413"/>
      <c r="G73" s="413"/>
      <c r="H73" s="413"/>
      <c r="I73" s="413"/>
      <c r="J73" s="413"/>
      <c r="K73" s="413"/>
      <c r="L73" s="414"/>
    </row>
    <row r="74" spans="1:12" ht="15" thickBot="1" x14ac:dyDescent="0.4">
      <c r="A74" s="445"/>
      <c r="B74" s="445"/>
      <c r="C74" s="445"/>
      <c r="D74" s="445"/>
      <c r="E74" s="445"/>
      <c r="F74" s="445"/>
      <c r="G74" s="445"/>
      <c r="H74" s="445"/>
      <c r="I74" s="445"/>
      <c r="J74" s="445"/>
      <c r="K74" s="445"/>
      <c r="L74" s="445"/>
    </row>
    <row r="75" spans="1:12" x14ac:dyDescent="0.35">
      <c r="A75" s="418" t="s">
        <v>164</v>
      </c>
      <c r="B75" s="419"/>
      <c r="C75" s="419"/>
      <c r="D75" s="419"/>
      <c r="E75" s="419"/>
      <c r="F75" s="419"/>
      <c r="G75" s="419"/>
      <c r="H75" s="419"/>
      <c r="I75" s="419"/>
      <c r="J75" s="419"/>
      <c r="K75" s="419"/>
      <c r="L75" s="420"/>
    </row>
    <row r="76" spans="1:12" x14ac:dyDescent="0.35">
      <c r="A76" s="427"/>
      <c r="B76" s="428"/>
      <c r="C76" s="428"/>
      <c r="D76" s="428"/>
      <c r="E76" s="428"/>
      <c r="F76" s="428"/>
      <c r="G76" s="428"/>
      <c r="H76" s="428"/>
      <c r="I76" s="428"/>
      <c r="J76" s="428"/>
      <c r="K76" s="428"/>
      <c r="L76" s="429"/>
    </row>
    <row r="77" spans="1:12" x14ac:dyDescent="0.35">
      <c r="A77" s="409"/>
      <c r="B77" s="410"/>
      <c r="C77" s="410"/>
      <c r="D77" s="410"/>
      <c r="E77" s="410"/>
      <c r="F77" s="410"/>
      <c r="G77" s="410"/>
      <c r="H77" s="410"/>
      <c r="I77" s="410"/>
      <c r="J77" s="410"/>
      <c r="K77" s="410"/>
      <c r="L77" s="411"/>
    </row>
    <row r="78" spans="1:12" x14ac:dyDescent="0.35">
      <c r="A78" s="409"/>
      <c r="B78" s="410"/>
      <c r="C78" s="410"/>
      <c r="D78" s="410"/>
      <c r="E78" s="410"/>
      <c r="F78" s="410"/>
      <c r="G78" s="410"/>
      <c r="H78" s="410"/>
      <c r="I78" s="410"/>
      <c r="J78" s="410"/>
      <c r="K78" s="410"/>
      <c r="L78" s="411"/>
    </row>
    <row r="79" spans="1:12" ht="15" thickBot="1" x14ac:dyDescent="0.4">
      <c r="A79" s="412"/>
      <c r="B79" s="413"/>
      <c r="C79" s="413"/>
      <c r="D79" s="413"/>
      <c r="E79" s="413"/>
      <c r="F79" s="413"/>
      <c r="G79" s="413"/>
      <c r="H79" s="413"/>
      <c r="I79" s="413"/>
      <c r="J79" s="413"/>
      <c r="K79" s="413"/>
      <c r="L79" s="414"/>
    </row>
    <row r="80" spans="1:12" ht="22.5" customHeight="1" thickBot="1" x14ac:dyDescent="0.4">
      <c r="A80" s="415" t="s">
        <v>47</v>
      </c>
      <c r="B80" s="415"/>
      <c r="C80" s="415"/>
      <c r="D80" s="415"/>
      <c r="E80" s="415"/>
      <c r="F80" s="415"/>
      <c r="G80" s="415"/>
      <c r="H80" s="415"/>
      <c r="I80" s="415"/>
      <c r="J80" s="415"/>
      <c r="K80" s="415"/>
      <c r="L80" s="415"/>
    </row>
    <row r="81" spans="1:12" x14ac:dyDescent="0.35">
      <c r="A81" s="435" t="s">
        <v>174</v>
      </c>
      <c r="B81" s="419"/>
      <c r="C81" s="419"/>
      <c r="D81" s="419"/>
      <c r="E81" s="419"/>
      <c r="F81" s="419"/>
      <c r="G81" s="419"/>
      <c r="H81" s="419"/>
      <c r="I81" s="419"/>
      <c r="J81" s="419"/>
      <c r="K81" s="419"/>
      <c r="L81" s="420"/>
    </row>
    <row r="82" spans="1:12" x14ac:dyDescent="0.35">
      <c r="A82" s="424"/>
      <c r="B82" s="425"/>
      <c r="C82" s="425"/>
      <c r="D82" s="425"/>
      <c r="E82" s="425"/>
      <c r="F82" s="425"/>
      <c r="G82" s="425"/>
      <c r="H82" s="425"/>
      <c r="I82" s="425"/>
      <c r="J82" s="425"/>
      <c r="K82" s="425"/>
      <c r="L82" s="426"/>
    </row>
    <row r="83" spans="1:12" x14ac:dyDescent="0.35">
      <c r="A83" s="409"/>
      <c r="B83" s="410"/>
      <c r="C83" s="410"/>
      <c r="D83" s="410"/>
      <c r="E83" s="410"/>
      <c r="F83" s="410"/>
      <c r="G83" s="410"/>
      <c r="H83" s="410"/>
      <c r="I83" s="410"/>
      <c r="J83" s="410"/>
      <c r="K83" s="410"/>
      <c r="L83" s="411"/>
    </row>
    <row r="84" spans="1:12" x14ac:dyDescent="0.35">
      <c r="A84" s="409"/>
      <c r="B84" s="410"/>
      <c r="C84" s="410"/>
      <c r="D84" s="410"/>
      <c r="E84" s="410"/>
      <c r="F84" s="410"/>
      <c r="G84" s="410"/>
      <c r="H84" s="410"/>
      <c r="I84" s="410"/>
      <c r="J84" s="410"/>
      <c r="K84" s="410"/>
      <c r="L84" s="411"/>
    </row>
    <row r="85" spans="1:12" ht="15" thickBot="1" x14ac:dyDescent="0.4">
      <c r="A85" s="412"/>
      <c r="B85" s="413"/>
      <c r="C85" s="413"/>
      <c r="D85" s="413"/>
      <c r="E85" s="413"/>
      <c r="F85" s="413"/>
      <c r="G85" s="413"/>
      <c r="H85" s="413"/>
      <c r="I85" s="413"/>
      <c r="J85" s="413"/>
      <c r="K85" s="413"/>
      <c r="L85" s="414"/>
    </row>
    <row r="86" spans="1:12" x14ac:dyDescent="0.35">
      <c r="A86" s="163"/>
      <c r="B86" s="162"/>
      <c r="C86" s="163"/>
      <c r="D86" s="163"/>
      <c r="E86" s="163"/>
      <c r="F86" s="163"/>
      <c r="G86" s="163"/>
      <c r="H86" s="163"/>
      <c r="I86" s="163"/>
      <c r="J86" s="163"/>
      <c r="K86" s="163"/>
      <c r="L86" s="163"/>
    </row>
    <row r="87" spans="1:12" x14ac:dyDescent="0.35">
      <c r="A87" s="163"/>
      <c r="B87" s="162"/>
      <c r="C87" s="163"/>
      <c r="D87" s="163"/>
      <c r="E87" s="163"/>
      <c r="F87" s="163"/>
      <c r="G87" s="163"/>
      <c r="H87" s="163"/>
      <c r="I87" s="163"/>
      <c r="J87" s="163"/>
      <c r="K87" s="163"/>
      <c r="L87" s="163"/>
    </row>
    <row r="88" spans="1:12" x14ac:dyDescent="0.35">
      <c r="A88" s="163"/>
      <c r="B88" s="162"/>
      <c r="C88" s="163"/>
      <c r="D88" s="163"/>
      <c r="E88" s="163"/>
      <c r="F88" s="163"/>
      <c r="G88" s="163"/>
      <c r="H88" s="163"/>
      <c r="I88" s="163"/>
      <c r="J88" s="163"/>
      <c r="K88" s="163"/>
      <c r="L88" s="163"/>
    </row>
  </sheetData>
  <sheetProtection algorithmName="SHA-512" hashValue="9JUKmpQrK0opNVFBuGhq4xp9GoCZXDPunB3DMzMYj29YdvvUY5nuhkHzqhdGld9WP70LEeFA6ehD2ZczQUIHdA==" saltValue="5eLwwk6yWKP7lk5oPk1tHg==" spinCount="100000" sheet="1" formatColumns="0" formatRows="0"/>
  <mergeCells count="41">
    <mergeCell ref="A1:B1"/>
    <mergeCell ref="A2:B2"/>
    <mergeCell ref="A74:L74"/>
    <mergeCell ref="C2:E2"/>
    <mergeCell ref="C3:E3"/>
    <mergeCell ref="A27:L27"/>
    <mergeCell ref="A28:L29"/>
    <mergeCell ref="A30:L32"/>
    <mergeCell ref="A3:B3"/>
    <mergeCell ref="A6:A7"/>
    <mergeCell ref="B6:B7"/>
    <mergeCell ref="C6:D6"/>
    <mergeCell ref="E6:L6"/>
    <mergeCell ref="C7:D7"/>
    <mergeCell ref="E7:F7"/>
    <mergeCell ref="A44:L46"/>
    <mergeCell ref="G7:H7"/>
    <mergeCell ref="I7:J7"/>
    <mergeCell ref="K7:L7"/>
    <mergeCell ref="A64:L66"/>
    <mergeCell ref="A81:L82"/>
    <mergeCell ref="A26:L26"/>
    <mergeCell ref="A75:L76"/>
    <mergeCell ref="A77:L79"/>
    <mergeCell ref="A34:L36"/>
    <mergeCell ref="A71:L73"/>
    <mergeCell ref="A55:L56"/>
    <mergeCell ref="A83:L85"/>
    <mergeCell ref="A80:L80"/>
    <mergeCell ref="A33:L33"/>
    <mergeCell ref="A37:L39"/>
    <mergeCell ref="A40:L40"/>
    <mergeCell ref="A41:L43"/>
    <mergeCell ref="A61:L63"/>
    <mergeCell ref="A57:L59"/>
    <mergeCell ref="A67:L67"/>
    <mergeCell ref="A68:L70"/>
    <mergeCell ref="A47:L47"/>
    <mergeCell ref="A48:L50"/>
    <mergeCell ref="A51:L53"/>
    <mergeCell ref="A54:L54"/>
  </mergeCells>
  <dataValidations disablePrompts="1" count="1">
    <dataValidation type="date" operator="greaterThan" allowBlank="1" showInputMessage="1" showErrorMessage="1" sqref="I1 G1">
      <formula1>42005</formula1>
    </dataValidation>
  </dataValidations>
  <pageMargins left="0.7" right="0.7" top="1.85" bottom="0.75" header="0.3" footer="0.3"/>
  <pageSetup scale="75" orientation="landscape" r:id="rId1"/>
  <headerFooter scaleWithDoc="0">
    <oddHeader>&amp;C&amp;"Arial,Regular"&amp;G
Claims Activity Report
Section II - &amp;A</oddHeader>
    <oddFooter>&amp;L&amp;"Arial,Regular"&amp;10Claims Activity - Report #47&amp;C&amp;"Arial,Regular"&amp;10Rev. v9 2019-07&amp;R&amp;"Arial,Regular"&amp;10&amp;P</oddFooter>
  </headerFooter>
  <rowBreaks count="2" manualBreakCount="2">
    <brk id="24" max="16383" man="1"/>
    <brk id="53"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90"/>
  <sheetViews>
    <sheetView showGridLines="0" zoomScale="75" zoomScaleNormal="75" workbookViewId="0">
      <selection sqref="A1:B1"/>
    </sheetView>
  </sheetViews>
  <sheetFormatPr defaultColWidth="8.7265625" defaultRowHeight="14.5" x14ac:dyDescent="0.35"/>
  <cols>
    <col min="1" max="1" width="7.26953125" style="164" customWidth="1"/>
    <col min="2" max="2" width="37.54296875" style="98" bestFit="1" customWidth="1"/>
    <col min="3" max="12" width="11.7265625" style="164" customWidth="1"/>
    <col min="13" max="13" width="8.453125" style="98" customWidth="1"/>
    <col min="14" max="16384" width="8.7265625" style="98"/>
  </cols>
  <sheetData>
    <row r="1" spans="1:12" s="82" customFormat="1" ht="15" customHeight="1" x14ac:dyDescent="0.35">
      <c r="A1" s="398" t="s">
        <v>3</v>
      </c>
      <c r="B1" s="399"/>
      <c r="C1" s="51">
        <f>Summary!B1</f>
        <v>0</v>
      </c>
      <c r="D1" s="38" t="s">
        <v>4</v>
      </c>
      <c r="E1" s="45">
        <f>Summary!D1</f>
        <v>0</v>
      </c>
      <c r="F1" s="169"/>
      <c r="G1" s="139" t="s">
        <v>140</v>
      </c>
      <c r="H1" s="170"/>
      <c r="I1" s="4"/>
      <c r="J1" s="5"/>
      <c r="K1" s="5"/>
      <c r="L1" s="6"/>
    </row>
    <row r="2" spans="1:12" s="82" customFormat="1" ht="15" customHeight="1" x14ac:dyDescent="0.25">
      <c r="A2" s="398" t="s">
        <v>5</v>
      </c>
      <c r="B2" s="399"/>
      <c r="C2" s="405">
        <f>Summary!B2</f>
        <v>0</v>
      </c>
      <c r="D2" s="405"/>
      <c r="E2" s="405"/>
      <c r="G2" s="171"/>
      <c r="H2" s="172"/>
      <c r="I2" s="173"/>
      <c r="J2" s="6"/>
      <c r="K2" s="6"/>
      <c r="L2" s="6"/>
    </row>
    <row r="3" spans="1:12" s="82" customFormat="1" ht="15" customHeight="1" x14ac:dyDescent="0.25">
      <c r="A3" s="398" t="s">
        <v>6</v>
      </c>
      <c r="B3" s="399"/>
      <c r="C3" s="406">
        <f>Summary!B3</f>
        <v>0</v>
      </c>
      <c r="D3" s="406"/>
      <c r="E3" s="406"/>
      <c r="F3" s="172"/>
      <c r="G3" s="172"/>
      <c r="H3" s="172"/>
      <c r="I3" s="173"/>
      <c r="J3" s="6"/>
      <c r="K3" s="6"/>
      <c r="L3" s="6"/>
    </row>
    <row r="4" spans="1:12" s="82" customFormat="1" ht="15" customHeight="1" x14ac:dyDescent="0.25">
      <c r="B4" s="172"/>
      <c r="C4" s="173"/>
      <c r="D4" s="173"/>
      <c r="E4" s="173"/>
      <c r="F4" s="173"/>
      <c r="G4" s="173"/>
      <c r="H4" s="173"/>
      <c r="I4" s="173"/>
      <c r="J4" s="6"/>
      <c r="K4" s="6"/>
      <c r="L4" s="6"/>
    </row>
    <row r="5" spans="1:12" ht="15" thickBot="1" x14ac:dyDescent="0.4"/>
    <row r="6" spans="1:12" x14ac:dyDescent="0.35">
      <c r="A6" s="403" t="s">
        <v>0</v>
      </c>
      <c r="B6" s="403" t="s">
        <v>10</v>
      </c>
      <c r="C6" s="400" t="s">
        <v>1</v>
      </c>
      <c r="D6" s="401"/>
      <c r="E6" s="400" t="s">
        <v>2</v>
      </c>
      <c r="F6" s="407"/>
      <c r="G6" s="407"/>
      <c r="H6" s="407"/>
      <c r="I6" s="407"/>
      <c r="J6" s="407"/>
      <c r="K6" s="407"/>
      <c r="L6" s="408"/>
    </row>
    <row r="7" spans="1:12" ht="15" thickBot="1" x14ac:dyDescent="0.4">
      <c r="A7" s="404"/>
      <c r="B7" s="404"/>
      <c r="C7" s="461" t="str">
        <f>Summary!$C$6</f>
        <v>Q1 1900</v>
      </c>
      <c r="D7" s="402"/>
      <c r="E7" s="461" t="e">
        <f>Summary!$D$6</f>
        <v>#NUM!</v>
      </c>
      <c r="F7" s="393"/>
      <c r="G7" s="461" t="e">
        <f>Summary!$E$6</f>
        <v>#NUM!</v>
      </c>
      <c r="H7" s="393"/>
      <c r="I7" s="461" t="e">
        <f>Summary!$F$6</f>
        <v>#NUM!</v>
      </c>
      <c r="J7" s="393"/>
      <c r="K7" s="461" t="e">
        <f>Summary!$G$6</f>
        <v>#NUM!</v>
      </c>
      <c r="L7" s="393"/>
    </row>
    <row r="8" spans="1:12" x14ac:dyDescent="0.35">
      <c r="A8" s="228"/>
      <c r="B8" s="199" t="s">
        <v>67</v>
      </c>
      <c r="C8" s="199" t="s">
        <v>11</v>
      </c>
      <c r="D8" s="199" t="s">
        <v>13</v>
      </c>
      <c r="E8" s="199" t="s">
        <v>11</v>
      </c>
      <c r="F8" s="199" t="s">
        <v>13</v>
      </c>
      <c r="G8" s="199" t="s">
        <v>11</v>
      </c>
      <c r="H8" s="199" t="s">
        <v>13</v>
      </c>
      <c r="I8" s="199" t="s">
        <v>11</v>
      </c>
      <c r="J8" s="199" t="s">
        <v>13</v>
      </c>
      <c r="K8" s="199" t="s">
        <v>11</v>
      </c>
      <c r="L8" s="199" t="s">
        <v>13</v>
      </c>
    </row>
    <row r="9" spans="1:12" s="158" customFormat="1" x14ac:dyDescent="0.35">
      <c r="A9" s="193">
        <v>50</v>
      </c>
      <c r="B9" s="194" t="s">
        <v>51</v>
      </c>
      <c r="C9" s="203">
        <f>Summary!C50</f>
        <v>0</v>
      </c>
      <c r="D9" s="204"/>
      <c r="E9" s="203">
        <f>Summary!D50</f>
        <v>0</v>
      </c>
      <c r="F9" s="204"/>
      <c r="G9" s="203">
        <f>Summary!E50</f>
        <v>0</v>
      </c>
      <c r="H9" s="204"/>
      <c r="I9" s="203">
        <f>Summary!F50</f>
        <v>0</v>
      </c>
      <c r="J9" s="204"/>
      <c r="K9" s="203">
        <f>Summary!G50</f>
        <v>0</v>
      </c>
      <c r="L9" s="204"/>
    </row>
    <row r="10" spans="1:12" x14ac:dyDescent="0.35">
      <c r="A10" s="195">
        <v>51</v>
      </c>
      <c r="B10" s="196" t="s">
        <v>138</v>
      </c>
      <c r="C10" s="205"/>
      <c r="D10" s="235" t="e">
        <f>Summary!C51</f>
        <v>#DIV/0!</v>
      </c>
      <c r="E10" s="205"/>
      <c r="F10" s="235" t="e">
        <f>Summary!D51</f>
        <v>#DIV/0!</v>
      </c>
      <c r="G10" s="205"/>
      <c r="H10" s="235" t="e">
        <f>Summary!E51</f>
        <v>#DIV/0!</v>
      </c>
      <c r="I10" s="205"/>
      <c r="J10" s="235" t="e">
        <f>Summary!F51</f>
        <v>#DIV/0!</v>
      </c>
      <c r="K10" s="205"/>
      <c r="L10" s="235" t="e">
        <f>Summary!G51</f>
        <v>#DIV/0!</v>
      </c>
    </row>
    <row r="11" spans="1:12" x14ac:dyDescent="0.35">
      <c r="A11" s="195"/>
      <c r="B11" s="197"/>
      <c r="C11" s="206" t="s">
        <v>12</v>
      </c>
      <c r="D11" s="207" t="s">
        <v>13</v>
      </c>
      <c r="E11" s="208" t="s">
        <v>12</v>
      </c>
      <c r="F11" s="208" t="s">
        <v>13</v>
      </c>
      <c r="G11" s="208" t="s">
        <v>12</v>
      </c>
      <c r="H11" s="208" t="s">
        <v>13</v>
      </c>
      <c r="I11" s="208" t="s">
        <v>12</v>
      </c>
      <c r="J11" s="208" t="s">
        <v>13</v>
      </c>
      <c r="K11" s="208" t="s">
        <v>12</v>
      </c>
      <c r="L11" s="208" t="s">
        <v>13</v>
      </c>
    </row>
    <row r="12" spans="1:12" x14ac:dyDescent="0.35">
      <c r="A12" s="198">
        <v>59</v>
      </c>
      <c r="B12" s="84" t="s">
        <v>14</v>
      </c>
      <c r="C12" s="236">
        <f>Summary!C59</f>
        <v>0</v>
      </c>
      <c r="D12" s="209"/>
      <c r="E12" s="238">
        <f>Summary!D59</f>
        <v>0</v>
      </c>
      <c r="F12" s="210"/>
      <c r="G12" s="238">
        <f>Summary!E59</f>
        <v>0</v>
      </c>
      <c r="H12" s="210"/>
      <c r="I12" s="238">
        <f>Summary!F59</f>
        <v>0</v>
      </c>
      <c r="J12" s="210"/>
      <c r="K12" s="238">
        <f>Summary!G59</f>
        <v>0</v>
      </c>
      <c r="L12" s="210"/>
    </row>
    <row r="13" spans="1:12" ht="15" thickBot="1" x14ac:dyDescent="0.4">
      <c r="A13" s="193" t="s">
        <v>144</v>
      </c>
      <c r="B13" s="84" t="s">
        <v>139</v>
      </c>
      <c r="C13" s="237">
        <f>Summary!C60</f>
        <v>0</v>
      </c>
      <c r="D13" s="211">
        <f>Summary!C61</f>
        <v>0</v>
      </c>
      <c r="E13" s="237">
        <f>Summary!D60</f>
        <v>0</v>
      </c>
      <c r="F13" s="211">
        <f>Summary!D61</f>
        <v>0</v>
      </c>
      <c r="G13" s="237">
        <f>Summary!E60</f>
        <v>0</v>
      </c>
      <c r="H13" s="211">
        <f>Summary!E61</f>
        <v>0</v>
      </c>
      <c r="I13" s="237">
        <f>Summary!F60</f>
        <v>0</v>
      </c>
      <c r="J13" s="211">
        <f>Summary!F61</f>
        <v>0</v>
      </c>
      <c r="K13" s="237">
        <f>Summary!G60</f>
        <v>0</v>
      </c>
      <c r="L13" s="211">
        <f>Summary!G61</f>
        <v>0</v>
      </c>
    </row>
    <row r="14" spans="1:12" s="175" customFormat="1" x14ac:dyDescent="0.35">
      <c r="A14" s="229"/>
      <c r="B14" s="199" t="s">
        <v>33</v>
      </c>
      <c r="C14" s="212" t="s">
        <v>11</v>
      </c>
      <c r="D14" s="213" t="s">
        <v>13</v>
      </c>
      <c r="E14" s="199" t="s">
        <v>11</v>
      </c>
      <c r="F14" s="199" t="s">
        <v>13</v>
      </c>
      <c r="G14" s="199" t="s">
        <v>11</v>
      </c>
      <c r="H14" s="199" t="s">
        <v>13</v>
      </c>
      <c r="I14" s="199" t="s">
        <v>11</v>
      </c>
      <c r="J14" s="199" t="s">
        <v>13</v>
      </c>
      <c r="K14" s="199" t="s">
        <v>11</v>
      </c>
      <c r="L14" s="199" t="s">
        <v>13</v>
      </c>
    </row>
    <row r="15" spans="1:12" ht="25" x14ac:dyDescent="0.35">
      <c r="A15" s="198">
        <v>12</v>
      </c>
      <c r="B15" s="201" t="s">
        <v>147</v>
      </c>
      <c r="C15" s="233">
        <f>'Specialty Pay'!B12</f>
        <v>0</v>
      </c>
      <c r="D15" s="214">
        <f>'Specialty Pay'!C12</f>
        <v>0</v>
      </c>
      <c r="E15" s="234">
        <f>'Specialty Pay'!E12</f>
        <v>0</v>
      </c>
      <c r="F15" s="215">
        <f>'Specialty Pay'!F12</f>
        <v>0</v>
      </c>
      <c r="G15" s="234">
        <f>'Specialty Pay'!H12</f>
        <v>0</v>
      </c>
      <c r="H15" s="215">
        <f>'Specialty Pay'!I12</f>
        <v>0</v>
      </c>
      <c r="I15" s="234">
        <f>'Specialty Pay'!K12</f>
        <v>0</v>
      </c>
      <c r="J15" s="215">
        <f>'Specialty Pay'!L12</f>
        <v>0</v>
      </c>
      <c r="K15" s="234">
        <f>'Specialty Pay'!N12</f>
        <v>0</v>
      </c>
      <c r="L15" s="215">
        <f>'Specialty Pay'!O12</f>
        <v>0</v>
      </c>
    </row>
    <row r="16" spans="1:12" x14ac:dyDescent="0.35">
      <c r="A16" s="198">
        <v>13</v>
      </c>
      <c r="B16" s="196" t="s">
        <v>8</v>
      </c>
      <c r="C16" s="233">
        <f>'Specialty Pay'!B13</f>
        <v>0</v>
      </c>
      <c r="D16" s="214">
        <f>'Specialty Pay'!C13</f>
        <v>0</v>
      </c>
      <c r="E16" s="234">
        <f>'Specialty Pay'!E13</f>
        <v>0</v>
      </c>
      <c r="F16" s="215">
        <f>'Specialty Pay'!F13</f>
        <v>0</v>
      </c>
      <c r="G16" s="234">
        <f>'Specialty Pay'!H13</f>
        <v>0</v>
      </c>
      <c r="H16" s="215">
        <f>'Specialty Pay'!I13</f>
        <v>0</v>
      </c>
      <c r="I16" s="234">
        <f>'Specialty Pay'!K13</f>
        <v>0</v>
      </c>
      <c r="J16" s="215">
        <f>'Specialty Pay'!L13</f>
        <v>0</v>
      </c>
      <c r="K16" s="234">
        <f>'Specialty Pay'!N13</f>
        <v>0</v>
      </c>
      <c r="L16" s="215">
        <f>'Specialty Pay'!O13</f>
        <v>0</v>
      </c>
    </row>
    <row r="17" spans="1:13" x14ac:dyDescent="0.35">
      <c r="A17" s="198">
        <v>14</v>
      </c>
      <c r="B17" s="196" t="s">
        <v>7</v>
      </c>
      <c r="C17" s="234">
        <f>'Specialty Pay'!B14</f>
        <v>0</v>
      </c>
      <c r="D17" s="215">
        <f>'Specialty Pay'!C14</f>
        <v>0</v>
      </c>
      <c r="E17" s="234">
        <f>'Specialty Pay'!E14</f>
        <v>0</v>
      </c>
      <c r="F17" s="215">
        <f>'Specialty Pay'!F14</f>
        <v>0</v>
      </c>
      <c r="G17" s="234">
        <f>'Specialty Pay'!H14</f>
        <v>0</v>
      </c>
      <c r="H17" s="215">
        <f>'Specialty Pay'!I14</f>
        <v>0</v>
      </c>
      <c r="I17" s="234">
        <f>'Specialty Pay'!K14</f>
        <v>0</v>
      </c>
      <c r="J17" s="215">
        <f>'Specialty Pay'!L14</f>
        <v>0</v>
      </c>
      <c r="K17" s="234">
        <f>'Specialty Pay'!N14</f>
        <v>0</v>
      </c>
      <c r="L17" s="215">
        <f>'Specialty Pay'!O14</f>
        <v>0</v>
      </c>
    </row>
    <row r="18" spans="1:13" ht="25" x14ac:dyDescent="0.35">
      <c r="A18" s="198">
        <v>17</v>
      </c>
      <c r="B18" s="201" t="s">
        <v>148</v>
      </c>
      <c r="C18" s="233">
        <f>'Specialty Pay'!B17</f>
        <v>0</v>
      </c>
      <c r="D18" s="214">
        <f>'Specialty Pay'!C17</f>
        <v>0</v>
      </c>
      <c r="E18" s="234">
        <f>'Specialty Pay'!E17</f>
        <v>0</v>
      </c>
      <c r="F18" s="215">
        <f>'Specialty Pay'!F17</f>
        <v>0</v>
      </c>
      <c r="G18" s="234">
        <f>'Specialty Pay'!H17</f>
        <v>0</v>
      </c>
      <c r="H18" s="215">
        <f>'Specialty Pay'!I17</f>
        <v>0</v>
      </c>
      <c r="I18" s="234">
        <f>'Specialty Pay'!K17</f>
        <v>0</v>
      </c>
      <c r="J18" s="215">
        <f>'Specialty Pay'!L17</f>
        <v>0</v>
      </c>
      <c r="K18" s="234">
        <f>'Specialty Pay'!N17</f>
        <v>0</v>
      </c>
      <c r="L18" s="215">
        <f>'Specialty Pay'!O17</f>
        <v>0</v>
      </c>
    </row>
    <row r="19" spans="1:13" x14ac:dyDescent="0.35">
      <c r="A19" s="198">
        <v>18</v>
      </c>
      <c r="B19" s="196" t="s">
        <v>8</v>
      </c>
      <c r="C19" s="233">
        <f>'Specialty Pay'!B18</f>
        <v>0</v>
      </c>
      <c r="D19" s="214">
        <f>'Specialty Pay'!C18</f>
        <v>0</v>
      </c>
      <c r="E19" s="234">
        <f>'Specialty Pay'!E18</f>
        <v>0</v>
      </c>
      <c r="F19" s="215">
        <f>'Specialty Pay'!F18</f>
        <v>0</v>
      </c>
      <c r="G19" s="234">
        <f>'Specialty Pay'!H18</f>
        <v>0</v>
      </c>
      <c r="H19" s="215">
        <f>'Specialty Pay'!I18</f>
        <v>0</v>
      </c>
      <c r="I19" s="234">
        <f>'Specialty Pay'!K18</f>
        <v>0</v>
      </c>
      <c r="J19" s="215">
        <f>'Specialty Pay'!L18</f>
        <v>0</v>
      </c>
      <c r="K19" s="234">
        <f>'Specialty Pay'!N18</f>
        <v>0</v>
      </c>
      <c r="L19" s="215">
        <f>'Specialty Pay'!O18</f>
        <v>0</v>
      </c>
    </row>
    <row r="20" spans="1:13" x14ac:dyDescent="0.35">
      <c r="A20" s="198">
        <v>19</v>
      </c>
      <c r="B20" s="196" t="s">
        <v>7</v>
      </c>
      <c r="C20" s="233">
        <f>'Specialty Pay'!B19</f>
        <v>0</v>
      </c>
      <c r="D20" s="214">
        <f>'Specialty Pay'!C19</f>
        <v>0</v>
      </c>
      <c r="E20" s="234">
        <f>'Specialty Pay'!E19</f>
        <v>0</v>
      </c>
      <c r="F20" s="215">
        <f>'Specialty Pay'!F19</f>
        <v>0</v>
      </c>
      <c r="G20" s="234">
        <f>'Specialty Pay'!H19</f>
        <v>0</v>
      </c>
      <c r="H20" s="215">
        <f>'Specialty Pay'!I19</f>
        <v>0</v>
      </c>
      <c r="I20" s="234">
        <f>'Specialty Pay'!K19</f>
        <v>0</v>
      </c>
      <c r="J20" s="215">
        <f>'Specialty Pay'!L19</f>
        <v>0</v>
      </c>
      <c r="K20" s="234">
        <f>'Specialty Pay'!N19</f>
        <v>0</v>
      </c>
      <c r="L20" s="215">
        <f>'Specialty Pay'!O19</f>
        <v>0</v>
      </c>
    </row>
    <row r="21" spans="1:13" ht="25" x14ac:dyDescent="0.35">
      <c r="A21" s="198">
        <v>21</v>
      </c>
      <c r="B21" s="201" t="s">
        <v>149</v>
      </c>
      <c r="C21" s="233">
        <f>'Specialty Pay'!B21</f>
        <v>0</v>
      </c>
      <c r="D21" s="214">
        <f>'Specialty Pay'!C21</f>
        <v>0</v>
      </c>
      <c r="E21" s="234">
        <f>'Specialty Pay'!E21</f>
        <v>0</v>
      </c>
      <c r="F21" s="215">
        <f>'Specialty Pay'!F21</f>
        <v>0</v>
      </c>
      <c r="G21" s="234">
        <f>'Specialty Pay'!H21</f>
        <v>0</v>
      </c>
      <c r="H21" s="215">
        <f>'Specialty Pay'!I21</f>
        <v>0</v>
      </c>
      <c r="I21" s="234">
        <f>'Specialty Pay'!K21</f>
        <v>0</v>
      </c>
      <c r="J21" s="215">
        <f>'Specialty Pay'!L21</f>
        <v>0</v>
      </c>
      <c r="K21" s="234">
        <f>'Specialty Pay'!N21</f>
        <v>0</v>
      </c>
      <c r="L21" s="215">
        <f>'Specialty Pay'!O21</f>
        <v>0</v>
      </c>
    </row>
    <row r="22" spans="1:13" x14ac:dyDescent="0.35">
      <c r="A22" s="198">
        <v>22</v>
      </c>
      <c r="B22" s="196" t="s">
        <v>8</v>
      </c>
      <c r="C22" s="233">
        <f>'Specialty Pay'!B22</f>
        <v>0</v>
      </c>
      <c r="D22" s="214">
        <f>'Specialty Pay'!C22</f>
        <v>0</v>
      </c>
      <c r="E22" s="234">
        <f>'Specialty Pay'!E22</f>
        <v>0</v>
      </c>
      <c r="F22" s="215">
        <f>'Specialty Pay'!F22</f>
        <v>0</v>
      </c>
      <c r="G22" s="234">
        <f>'Specialty Pay'!H22</f>
        <v>0</v>
      </c>
      <c r="H22" s="215">
        <f>'Specialty Pay'!I22</f>
        <v>0</v>
      </c>
      <c r="I22" s="234">
        <f>'Specialty Pay'!K22</f>
        <v>0</v>
      </c>
      <c r="J22" s="215">
        <f>'Specialty Pay'!L22</f>
        <v>0</v>
      </c>
      <c r="K22" s="234">
        <f>'Specialty Pay'!N22</f>
        <v>0</v>
      </c>
      <c r="L22" s="215">
        <f>'Specialty Pay'!O22</f>
        <v>0</v>
      </c>
    </row>
    <row r="23" spans="1:13" x14ac:dyDescent="0.35">
      <c r="A23" s="198">
        <v>23</v>
      </c>
      <c r="B23" s="196" t="s">
        <v>7</v>
      </c>
      <c r="C23" s="234">
        <f>'Specialty Pay'!B23</f>
        <v>0</v>
      </c>
      <c r="D23" s="215">
        <f>'Specialty Pay'!C23</f>
        <v>0</v>
      </c>
      <c r="E23" s="234">
        <f>'Specialty Pay'!E23</f>
        <v>0</v>
      </c>
      <c r="F23" s="215">
        <f>'Specialty Pay'!F23</f>
        <v>0</v>
      </c>
      <c r="G23" s="234">
        <f>'Specialty Pay'!H23</f>
        <v>0</v>
      </c>
      <c r="H23" s="215">
        <f>'Specialty Pay'!I23</f>
        <v>0</v>
      </c>
      <c r="I23" s="234">
        <f>'Specialty Pay'!K23</f>
        <v>0</v>
      </c>
      <c r="J23" s="215">
        <f>'Specialty Pay'!L23</f>
        <v>0</v>
      </c>
      <c r="K23" s="234">
        <f>'Specialty Pay'!N23</f>
        <v>0</v>
      </c>
      <c r="L23" s="215">
        <f>'Specialty Pay'!O23</f>
        <v>0</v>
      </c>
    </row>
    <row r="24" spans="1:13" s="158" customFormat="1" ht="15" thickBot="1" x14ac:dyDescent="0.4">
      <c r="A24" s="202">
        <v>32</v>
      </c>
      <c r="B24" s="177" t="s">
        <v>64</v>
      </c>
      <c r="C24" s="301">
        <f>'Specialty Pay'!B33</f>
        <v>0</v>
      </c>
      <c r="D24" s="302"/>
      <c r="E24" s="303">
        <f>'Specialty Pay'!C33</f>
        <v>0</v>
      </c>
      <c r="F24" s="304"/>
      <c r="G24" s="303">
        <f>'Specialty Pay'!D33</f>
        <v>0</v>
      </c>
      <c r="H24" s="304"/>
      <c r="I24" s="303">
        <f>'Specialty Pay'!E33</f>
        <v>0</v>
      </c>
      <c r="J24" s="304"/>
      <c r="K24" s="303">
        <f>'Specialty Pay'!F33</f>
        <v>0</v>
      </c>
      <c r="L24" s="304"/>
    </row>
    <row r="25" spans="1:13" s="158" customFormat="1" ht="22.5" customHeight="1" thickBot="1" x14ac:dyDescent="0.4">
      <c r="A25" s="188" t="s">
        <v>150</v>
      </c>
      <c r="B25" s="100"/>
      <c r="C25" s="100"/>
      <c r="D25" s="100"/>
      <c r="E25" s="100"/>
      <c r="F25" s="100"/>
      <c r="G25" s="100"/>
      <c r="H25" s="100"/>
      <c r="I25" s="100"/>
      <c r="J25" s="100"/>
      <c r="K25" s="100"/>
      <c r="L25" s="100"/>
      <c r="M25" s="98"/>
    </row>
    <row r="26" spans="1:13" ht="31.5" customHeight="1" thickBot="1" x14ac:dyDescent="0.4">
      <c r="A26" s="394" t="s">
        <v>133</v>
      </c>
      <c r="B26" s="382"/>
      <c r="C26" s="382"/>
      <c r="D26" s="382"/>
      <c r="E26" s="382"/>
      <c r="F26" s="382"/>
      <c r="G26" s="382"/>
      <c r="H26" s="382"/>
      <c r="I26" s="382"/>
      <c r="J26" s="382"/>
      <c r="K26" s="382"/>
      <c r="L26" s="395"/>
    </row>
    <row r="27" spans="1:13" ht="14.65" customHeight="1" thickBot="1" x14ac:dyDescent="0.4">
      <c r="A27" s="397"/>
      <c r="B27" s="397"/>
      <c r="C27" s="397"/>
      <c r="D27" s="397"/>
      <c r="E27" s="397"/>
      <c r="F27" s="397"/>
      <c r="G27" s="397"/>
      <c r="H27" s="397"/>
      <c r="I27" s="397"/>
      <c r="J27" s="397"/>
      <c r="K27" s="397"/>
      <c r="L27" s="397"/>
    </row>
    <row r="28" spans="1:13" ht="13.9" customHeight="1" x14ac:dyDescent="0.35">
      <c r="A28" s="364" t="s">
        <v>170</v>
      </c>
      <c r="B28" s="384"/>
      <c r="C28" s="384"/>
      <c r="D28" s="384"/>
      <c r="E28" s="384"/>
      <c r="F28" s="384"/>
      <c r="G28" s="384"/>
      <c r="H28" s="384"/>
      <c r="I28" s="384"/>
      <c r="J28" s="384"/>
      <c r="K28" s="384"/>
      <c r="L28" s="385"/>
    </row>
    <row r="29" spans="1:13" ht="36.75" customHeight="1" x14ac:dyDescent="0.35">
      <c r="A29" s="386"/>
      <c r="B29" s="396"/>
      <c r="C29" s="396"/>
      <c r="D29" s="396"/>
      <c r="E29" s="396"/>
      <c r="F29" s="396"/>
      <c r="G29" s="396"/>
      <c r="H29" s="396"/>
      <c r="I29" s="396"/>
      <c r="J29" s="396"/>
      <c r="K29" s="396"/>
      <c r="L29" s="388"/>
    </row>
    <row r="30" spans="1:13" x14ac:dyDescent="0.35">
      <c r="A30" s="409"/>
      <c r="B30" s="410"/>
      <c r="C30" s="410"/>
      <c r="D30" s="410"/>
      <c r="E30" s="410"/>
      <c r="F30" s="410"/>
      <c r="G30" s="410"/>
      <c r="H30" s="410"/>
      <c r="I30" s="410"/>
      <c r="J30" s="410"/>
      <c r="K30" s="410"/>
      <c r="L30" s="411"/>
    </row>
    <row r="31" spans="1:13" x14ac:dyDescent="0.35">
      <c r="A31" s="409"/>
      <c r="B31" s="410"/>
      <c r="C31" s="410"/>
      <c r="D31" s="410"/>
      <c r="E31" s="410"/>
      <c r="F31" s="410"/>
      <c r="G31" s="410"/>
      <c r="H31" s="410"/>
      <c r="I31" s="410"/>
      <c r="J31" s="410"/>
      <c r="K31" s="410"/>
      <c r="L31" s="411"/>
    </row>
    <row r="32" spans="1:13" ht="15" thickBot="1" x14ac:dyDescent="0.4">
      <c r="A32" s="412"/>
      <c r="B32" s="413"/>
      <c r="C32" s="413"/>
      <c r="D32" s="413"/>
      <c r="E32" s="413"/>
      <c r="F32" s="413"/>
      <c r="G32" s="413"/>
      <c r="H32" s="413"/>
      <c r="I32" s="413"/>
      <c r="J32" s="413"/>
      <c r="K32" s="413"/>
      <c r="L32" s="414"/>
    </row>
    <row r="33" spans="1:12" ht="15" thickBot="1" x14ac:dyDescent="0.4">
      <c r="A33" s="456"/>
      <c r="B33" s="457"/>
      <c r="C33" s="457"/>
      <c r="D33" s="457"/>
      <c r="E33" s="457"/>
      <c r="F33" s="457"/>
      <c r="G33" s="457"/>
      <c r="H33" s="457"/>
      <c r="I33" s="457"/>
      <c r="J33" s="457"/>
      <c r="K33" s="457"/>
      <c r="L33" s="457"/>
    </row>
    <row r="34" spans="1:12" ht="15" customHeight="1" x14ac:dyDescent="0.35">
      <c r="A34" s="383" t="s">
        <v>167</v>
      </c>
      <c r="B34" s="365"/>
      <c r="C34" s="365"/>
      <c r="D34" s="365"/>
      <c r="E34" s="365"/>
      <c r="F34" s="365"/>
      <c r="G34" s="365"/>
      <c r="H34" s="365"/>
      <c r="I34" s="365"/>
      <c r="J34" s="365"/>
      <c r="K34" s="365"/>
      <c r="L34" s="366"/>
    </row>
    <row r="35" spans="1:12" x14ac:dyDescent="0.35">
      <c r="A35" s="372"/>
      <c r="B35" s="373"/>
      <c r="C35" s="373"/>
      <c r="D35" s="373"/>
      <c r="E35" s="373"/>
      <c r="F35" s="373"/>
      <c r="G35" s="373"/>
      <c r="H35" s="373"/>
      <c r="I35" s="373"/>
      <c r="J35" s="373"/>
      <c r="K35" s="373"/>
      <c r="L35" s="374"/>
    </row>
    <row r="36" spans="1:12" x14ac:dyDescent="0.35">
      <c r="A36" s="375"/>
      <c r="B36" s="376"/>
      <c r="C36" s="376"/>
      <c r="D36" s="376"/>
      <c r="E36" s="376"/>
      <c r="F36" s="376"/>
      <c r="G36" s="376"/>
      <c r="H36" s="376"/>
      <c r="I36" s="376"/>
      <c r="J36" s="376"/>
      <c r="K36" s="376"/>
      <c r="L36" s="377"/>
    </row>
    <row r="37" spans="1:12" x14ac:dyDescent="0.35">
      <c r="A37" s="409"/>
      <c r="B37" s="410"/>
      <c r="C37" s="410"/>
      <c r="D37" s="410"/>
      <c r="E37" s="410"/>
      <c r="F37" s="410"/>
      <c r="G37" s="410"/>
      <c r="H37" s="410"/>
      <c r="I37" s="410"/>
      <c r="J37" s="410"/>
      <c r="K37" s="410"/>
      <c r="L37" s="411"/>
    </row>
    <row r="38" spans="1:12" x14ac:dyDescent="0.35">
      <c r="A38" s="409"/>
      <c r="B38" s="410"/>
      <c r="C38" s="410"/>
      <c r="D38" s="410"/>
      <c r="E38" s="410"/>
      <c r="F38" s="410"/>
      <c r="G38" s="410"/>
      <c r="H38" s="410"/>
      <c r="I38" s="410"/>
      <c r="J38" s="410"/>
      <c r="K38" s="410"/>
      <c r="L38" s="411"/>
    </row>
    <row r="39" spans="1:12" ht="15" thickBot="1" x14ac:dyDescent="0.4">
      <c r="A39" s="412"/>
      <c r="B39" s="413"/>
      <c r="C39" s="413"/>
      <c r="D39" s="413"/>
      <c r="E39" s="413"/>
      <c r="F39" s="413"/>
      <c r="G39" s="413"/>
      <c r="H39" s="413"/>
      <c r="I39" s="413"/>
      <c r="J39" s="413"/>
      <c r="K39" s="413"/>
      <c r="L39" s="414"/>
    </row>
    <row r="40" spans="1:12" ht="15" thickBot="1" x14ac:dyDescent="0.4">
      <c r="A40" s="456"/>
      <c r="B40" s="457"/>
      <c r="C40" s="457"/>
      <c r="D40" s="457"/>
      <c r="E40" s="457"/>
      <c r="F40" s="457"/>
      <c r="G40" s="457"/>
      <c r="H40" s="457"/>
      <c r="I40" s="457"/>
      <c r="J40" s="457"/>
      <c r="K40" s="457"/>
      <c r="L40" s="457"/>
    </row>
    <row r="41" spans="1:12" x14ac:dyDescent="0.35">
      <c r="A41" s="383" t="s">
        <v>158</v>
      </c>
      <c r="B41" s="365"/>
      <c r="C41" s="365"/>
      <c r="D41" s="365"/>
      <c r="E41" s="365"/>
      <c r="F41" s="365"/>
      <c r="G41" s="365"/>
      <c r="H41" s="365"/>
      <c r="I41" s="365"/>
      <c r="J41" s="365"/>
      <c r="K41" s="365"/>
      <c r="L41" s="366"/>
    </row>
    <row r="42" spans="1:12" x14ac:dyDescent="0.35">
      <c r="A42" s="372"/>
      <c r="B42" s="373"/>
      <c r="C42" s="373"/>
      <c r="D42" s="373"/>
      <c r="E42" s="373"/>
      <c r="F42" s="373"/>
      <c r="G42" s="373"/>
      <c r="H42" s="373"/>
      <c r="I42" s="373"/>
      <c r="J42" s="373"/>
      <c r="K42" s="373"/>
      <c r="L42" s="374"/>
    </row>
    <row r="43" spans="1:12" x14ac:dyDescent="0.35">
      <c r="A43" s="375"/>
      <c r="B43" s="376"/>
      <c r="C43" s="376"/>
      <c r="D43" s="376"/>
      <c r="E43" s="376"/>
      <c r="F43" s="376"/>
      <c r="G43" s="376"/>
      <c r="H43" s="376"/>
      <c r="I43" s="376"/>
      <c r="J43" s="376"/>
      <c r="K43" s="376"/>
      <c r="L43" s="377"/>
    </row>
    <row r="44" spans="1:12" x14ac:dyDescent="0.35">
      <c r="A44" s="409"/>
      <c r="B44" s="410"/>
      <c r="C44" s="410"/>
      <c r="D44" s="410"/>
      <c r="E44" s="410"/>
      <c r="F44" s="410"/>
      <c r="G44" s="410"/>
      <c r="H44" s="410"/>
      <c r="I44" s="410"/>
      <c r="J44" s="410"/>
      <c r="K44" s="410"/>
      <c r="L44" s="411"/>
    </row>
    <row r="45" spans="1:12" x14ac:dyDescent="0.35">
      <c r="A45" s="409"/>
      <c r="B45" s="410"/>
      <c r="C45" s="410"/>
      <c r="D45" s="410"/>
      <c r="E45" s="410"/>
      <c r="F45" s="410"/>
      <c r="G45" s="410"/>
      <c r="H45" s="410"/>
      <c r="I45" s="410"/>
      <c r="J45" s="410"/>
      <c r="K45" s="410"/>
      <c r="L45" s="411"/>
    </row>
    <row r="46" spans="1:12" ht="15" thickBot="1" x14ac:dyDescent="0.4">
      <c r="A46" s="412"/>
      <c r="B46" s="413"/>
      <c r="C46" s="413"/>
      <c r="D46" s="413"/>
      <c r="E46" s="413"/>
      <c r="F46" s="413"/>
      <c r="G46" s="413"/>
      <c r="H46" s="413"/>
      <c r="I46" s="413"/>
      <c r="J46" s="413"/>
      <c r="K46" s="413"/>
      <c r="L46" s="414"/>
    </row>
    <row r="47" spans="1:12" ht="15" thickBot="1" x14ac:dyDescent="0.4">
      <c r="A47" s="460"/>
      <c r="B47" s="460"/>
      <c r="C47" s="460"/>
      <c r="D47" s="460"/>
      <c r="E47" s="460"/>
      <c r="F47" s="460"/>
      <c r="G47" s="460"/>
      <c r="H47" s="460"/>
      <c r="I47" s="460"/>
      <c r="J47" s="460"/>
      <c r="K47" s="460"/>
      <c r="L47" s="460"/>
    </row>
    <row r="48" spans="1:12" x14ac:dyDescent="0.35">
      <c r="A48" s="383" t="s">
        <v>160</v>
      </c>
      <c r="B48" s="365"/>
      <c r="C48" s="365"/>
      <c r="D48" s="365"/>
      <c r="E48" s="365"/>
      <c r="F48" s="365"/>
      <c r="G48" s="365"/>
      <c r="H48" s="365"/>
      <c r="I48" s="365"/>
      <c r="J48" s="365"/>
      <c r="K48" s="365"/>
      <c r="L48" s="366"/>
    </row>
    <row r="49" spans="1:12" x14ac:dyDescent="0.35">
      <c r="A49" s="372"/>
      <c r="B49" s="373"/>
      <c r="C49" s="373"/>
      <c r="D49" s="373"/>
      <c r="E49" s="373"/>
      <c r="F49" s="373"/>
      <c r="G49" s="373"/>
      <c r="H49" s="373"/>
      <c r="I49" s="373"/>
      <c r="J49" s="373"/>
      <c r="K49" s="373"/>
      <c r="L49" s="374"/>
    </row>
    <row r="50" spans="1:12" ht="36.75" customHeight="1" x14ac:dyDescent="0.35">
      <c r="A50" s="367"/>
      <c r="B50" s="368"/>
      <c r="C50" s="368"/>
      <c r="D50" s="368"/>
      <c r="E50" s="368"/>
      <c r="F50" s="368"/>
      <c r="G50" s="368"/>
      <c r="H50" s="368"/>
      <c r="I50" s="368"/>
      <c r="J50" s="368"/>
      <c r="K50" s="368"/>
      <c r="L50" s="369"/>
    </row>
    <row r="51" spans="1:12" x14ac:dyDescent="0.35">
      <c r="A51" s="409"/>
      <c r="B51" s="410"/>
      <c r="C51" s="410"/>
      <c r="D51" s="410"/>
      <c r="E51" s="410"/>
      <c r="F51" s="410"/>
      <c r="G51" s="410"/>
      <c r="H51" s="410"/>
      <c r="I51" s="410"/>
      <c r="J51" s="410"/>
      <c r="K51" s="410"/>
      <c r="L51" s="411"/>
    </row>
    <row r="52" spans="1:12" x14ac:dyDescent="0.35">
      <c r="A52" s="409"/>
      <c r="B52" s="410"/>
      <c r="C52" s="410"/>
      <c r="D52" s="410"/>
      <c r="E52" s="410"/>
      <c r="F52" s="410"/>
      <c r="G52" s="410"/>
      <c r="H52" s="410"/>
      <c r="I52" s="410"/>
      <c r="J52" s="410"/>
      <c r="K52" s="410"/>
      <c r="L52" s="411"/>
    </row>
    <row r="53" spans="1:12" ht="15" thickBot="1" x14ac:dyDescent="0.4">
      <c r="A53" s="412"/>
      <c r="B53" s="413"/>
      <c r="C53" s="413"/>
      <c r="D53" s="413"/>
      <c r="E53" s="413"/>
      <c r="F53" s="413"/>
      <c r="G53" s="413"/>
      <c r="H53" s="413"/>
      <c r="I53" s="413"/>
      <c r="J53" s="413"/>
      <c r="K53" s="413"/>
      <c r="L53" s="414"/>
    </row>
    <row r="54" spans="1:12" ht="15" thickBot="1" x14ac:dyDescent="0.4">
      <c r="A54" s="460"/>
      <c r="B54" s="460"/>
      <c r="C54" s="460"/>
      <c r="D54" s="460"/>
      <c r="E54" s="460"/>
      <c r="F54" s="460"/>
      <c r="G54" s="460"/>
      <c r="H54" s="460"/>
      <c r="I54" s="460"/>
      <c r="J54" s="460"/>
      <c r="K54" s="460"/>
      <c r="L54" s="460"/>
    </row>
    <row r="55" spans="1:12" ht="20.25" customHeight="1" x14ac:dyDescent="0.35">
      <c r="A55" s="364" t="s">
        <v>173</v>
      </c>
      <c r="B55" s="384"/>
      <c r="C55" s="384"/>
      <c r="D55" s="384"/>
      <c r="E55" s="384"/>
      <c r="F55" s="384"/>
      <c r="G55" s="384"/>
      <c r="H55" s="384"/>
      <c r="I55" s="384"/>
      <c r="J55" s="384"/>
      <c r="K55" s="384"/>
      <c r="L55" s="385"/>
    </row>
    <row r="56" spans="1:12" ht="30" customHeight="1" x14ac:dyDescent="0.35">
      <c r="A56" s="386"/>
      <c r="B56" s="387"/>
      <c r="C56" s="387"/>
      <c r="D56" s="387"/>
      <c r="E56" s="387"/>
      <c r="F56" s="387"/>
      <c r="G56" s="387"/>
      <c r="H56" s="387"/>
      <c r="I56" s="387"/>
      <c r="J56" s="387"/>
      <c r="K56" s="387"/>
      <c r="L56" s="388"/>
    </row>
    <row r="57" spans="1:12" x14ac:dyDescent="0.35">
      <c r="A57" s="409"/>
      <c r="B57" s="410"/>
      <c r="C57" s="410"/>
      <c r="D57" s="410"/>
      <c r="E57" s="410"/>
      <c r="F57" s="410"/>
      <c r="G57" s="410"/>
      <c r="H57" s="410"/>
      <c r="I57" s="410"/>
      <c r="J57" s="410"/>
      <c r="K57" s="410"/>
      <c r="L57" s="411"/>
    </row>
    <row r="58" spans="1:12" x14ac:dyDescent="0.35">
      <c r="A58" s="409"/>
      <c r="B58" s="410"/>
      <c r="C58" s="410"/>
      <c r="D58" s="410"/>
      <c r="E58" s="410"/>
      <c r="F58" s="410"/>
      <c r="G58" s="410"/>
      <c r="H58" s="410"/>
      <c r="I58" s="410"/>
      <c r="J58" s="410"/>
      <c r="K58" s="410"/>
      <c r="L58" s="411"/>
    </row>
    <row r="59" spans="1:12" ht="15" thickBot="1" x14ac:dyDescent="0.4">
      <c r="A59" s="412"/>
      <c r="B59" s="413"/>
      <c r="C59" s="413"/>
      <c r="D59" s="413"/>
      <c r="E59" s="413"/>
      <c r="F59" s="413"/>
      <c r="G59" s="413"/>
      <c r="H59" s="413"/>
      <c r="I59" s="413"/>
      <c r="J59" s="413"/>
      <c r="K59" s="413"/>
      <c r="L59" s="414"/>
    </row>
    <row r="60" spans="1:12" ht="15" thickBot="1" x14ac:dyDescent="0.4">
      <c r="A60" s="192"/>
      <c r="B60" s="184"/>
      <c r="C60" s="184"/>
      <c r="D60" s="184"/>
      <c r="E60" s="184"/>
      <c r="F60" s="184"/>
      <c r="G60" s="184"/>
      <c r="H60" s="184"/>
      <c r="I60" s="184"/>
      <c r="J60" s="184"/>
      <c r="K60" s="184"/>
      <c r="L60" s="184"/>
    </row>
    <row r="61" spans="1:12" x14ac:dyDescent="0.35">
      <c r="A61" s="383" t="s">
        <v>169</v>
      </c>
      <c r="B61" s="365"/>
      <c r="C61" s="365"/>
      <c r="D61" s="365"/>
      <c r="E61" s="365"/>
      <c r="F61" s="365"/>
      <c r="G61" s="365"/>
      <c r="H61" s="365"/>
      <c r="I61" s="365"/>
      <c r="J61" s="365"/>
      <c r="K61" s="365"/>
      <c r="L61" s="366"/>
    </row>
    <row r="62" spans="1:12" x14ac:dyDescent="0.35">
      <c r="A62" s="372"/>
      <c r="B62" s="373"/>
      <c r="C62" s="373"/>
      <c r="D62" s="373"/>
      <c r="E62" s="373"/>
      <c r="F62" s="373"/>
      <c r="G62" s="373"/>
      <c r="H62" s="373"/>
      <c r="I62" s="373"/>
      <c r="J62" s="373"/>
      <c r="K62" s="373"/>
      <c r="L62" s="374"/>
    </row>
    <row r="63" spans="1:12" x14ac:dyDescent="0.35">
      <c r="A63" s="367"/>
      <c r="B63" s="368"/>
      <c r="C63" s="368"/>
      <c r="D63" s="368"/>
      <c r="E63" s="368"/>
      <c r="F63" s="368"/>
      <c r="G63" s="368"/>
      <c r="H63" s="368"/>
      <c r="I63" s="368"/>
      <c r="J63" s="368"/>
      <c r="K63" s="368"/>
      <c r="L63" s="369"/>
    </row>
    <row r="64" spans="1:12" x14ac:dyDescent="0.35">
      <c r="A64" s="409"/>
      <c r="B64" s="410"/>
      <c r="C64" s="410"/>
      <c r="D64" s="410"/>
      <c r="E64" s="410"/>
      <c r="F64" s="410"/>
      <c r="G64" s="410"/>
      <c r="H64" s="410"/>
      <c r="I64" s="410"/>
      <c r="J64" s="410"/>
      <c r="K64" s="410"/>
      <c r="L64" s="411"/>
    </row>
    <row r="65" spans="1:12" x14ac:dyDescent="0.35">
      <c r="A65" s="409"/>
      <c r="B65" s="410"/>
      <c r="C65" s="410"/>
      <c r="D65" s="410"/>
      <c r="E65" s="410"/>
      <c r="F65" s="410"/>
      <c r="G65" s="410"/>
      <c r="H65" s="410"/>
      <c r="I65" s="410"/>
      <c r="J65" s="410"/>
      <c r="K65" s="410"/>
      <c r="L65" s="411"/>
    </row>
    <row r="66" spans="1:12" ht="15" thickBot="1" x14ac:dyDescent="0.4">
      <c r="A66" s="412"/>
      <c r="B66" s="413"/>
      <c r="C66" s="413"/>
      <c r="D66" s="413"/>
      <c r="E66" s="413"/>
      <c r="F66" s="413"/>
      <c r="G66" s="413"/>
      <c r="H66" s="413"/>
      <c r="I66" s="413"/>
      <c r="J66" s="413"/>
      <c r="K66" s="413"/>
      <c r="L66" s="414"/>
    </row>
    <row r="67" spans="1:12" ht="22.5" customHeight="1" thickBot="1" x14ac:dyDescent="0.4">
      <c r="A67" s="458" t="s">
        <v>134</v>
      </c>
      <c r="B67" s="459"/>
      <c r="C67" s="459"/>
      <c r="D67" s="459"/>
      <c r="E67" s="459"/>
      <c r="F67" s="459"/>
      <c r="G67" s="459"/>
      <c r="H67" s="459"/>
      <c r="I67" s="459"/>
      <c r="J67" s="459"/>
      <c r="K67" s="459"/>
      <c r="L67" s="459"/>
    </row>
    <row r="68" spans="1:12" x14ac:dyDescent="0.35">
      <c r="A68" s="383" t="s">
        <v>163</v>
      </c>
      <c r="B68" s="365"/>
      <c r="C68" s="365"/>
      <c r="D68" s="365"/>
      <c r="E68" s="365"/>
      <c r="F68" s="365"/>
      <c r="G68" s="365"/>
      <c r="H68" s="365"/>
      <c r="I68" s="365"/>
      <c r="J68" s="365"/>
      <c r="K68" s="365"/>
      <c r="L68" s="366"/>
    </row>
    <row r="69" spans="1:12" x14ac:dyDescent="0.35">
      <c r="A69" s="372"/>
      <c r="B69" s="373"/>
      <c r="C69" s="373"/>
      <c r="D69" s="373"/>
      <c r="E69" s="373"/>
      <c r="F69" s="373"/>
      <c r="G69" s="373"/>
      <c r="H69" s="373"/>
      <c r="I69" s="373"/>
      <c r="J69" s="373"/>
      <c r="K69" s="373"/>
      <c r="L69" s="374"/>
    </row>
    <row r="70" spans="1:12" x14ac:dyDescent="0.35">
      <c r="A70" s="367"/>
      <c r="B70" s="368"/>
      <c r="C70" s="368"/>
      <c r="D70" s="368"/>
      <c r="E70" s="368"/>
      <c r="F70" s="368"/>
      <c r="G70" s="368"/>
      <c r="H70" s="368"/>
      <c r="I70" s="368"/>
      <c r="J70" s="368"/>
      <c r="K70" s="368"/>
      <c r="L70" s="369"/>
    </row>
    <row r="71" spans="1:12" x14ac:dyDescent="0.35">
      <c r="A71" s="409"/>
      <c r="B71" s="410"/>
      <c r="C71" s="410"/>
      <c r="D71" s="410"/>
      <c r="E71" s="410"/>
      <c r="F71" s="410"/>
      <c r="G71" s="410"/>
      <c r="H71" s="410"/>
      <c r="I71" s="410"/>
      <c r="J71" s="410"/>
      <c r="K71" s="410"/>
      <c r="L71" s="411"/>
    </row>
    <row r="72" spans="1:12" x14ac:dyDescent="0.35">
      <c r="A72" s="409"/>
      <c r="B72" s="410"/>
      <c r="C72" s="410"/>
      <c r="D72" s="410"/>
      <c r="E72" s="410"/>
      <c r="F72" s="410"/>
      <c r="G72" s="410"/>
      <c r="H72" s="410"/>
      <c r="I72" s="410"/>
      <c r="J72" s="410"/>
      <c r="K72" s="410"/>
      <c r="L72" s="411"/>
    </row>
    <row r="73" spans="1:12" ht="15" thickBot="1" x14ac:dyDescent="0.4">
      <c r="A73" s="412"/>
      <c r="B73" s="413"/>
      <c r="C73" s="413"/>
      <c r="D73" s="413"/>
      <c r="E73" s="413"/>
      <c r="F73" s="413"/>
      <c r="G73" s="413"/>
      <c r="H73" s="413"/>
      <c r="I73" s="413"/>
      <c r="J73" s="413"/>
      <c r="K73" s="413"/>
      <c r="L73" s="414"/>
    </row>
    <row r="74" spans="1:12" ht="15" thickBot="1" x14ac:dyDescent="0.4">
      <c r="A74" s="462"/>
      <c r="B74" s="462"/>
      <c r="C74" s="462"/>
      <c r="D74" s="462"/>
      <c r="E74" s="462"/>
      <c r="F74" s="462"/>
      <c r="G74" s="462"/>
      <c r="H74" s="462"/>
      <c r="I74" s="462"/>
      <c r="J74" s="462"/>
      <c r="K74" s="462"/>
      <c r="L74" s="462"/>
    </row>
    <row r="75" spans="1:12" x14ac:dyDescent="0.35">
      <c r="A75" s="383" t="s">
        <v>164</v>
      </c>
      <c r="B75" s="365"/>
      <c r="C75" s="365"/>
      <c r="D75" s="365"/>
      <c r="E75" s="365"/>
      <c r="F75" s="365"/>
      <c r="G75" s="365"/>
      <c r="H75" s="365"/>
      <c r="I75" s="365"/>
      <c r="J75" s="365"/>
      <c r="K75" s="365"/>
      <c r="L75" s="366"/>
    </row>
    <row r="76" spans="1:12" x14ac:dyDescent="0.35">
      <c r="A76" s="367"/>
      <c r="B76" s="368"/>
      <c r="C76" s="368"/>
      <c r="D76" s="368"/>
      <c r="E76" s="368"/>
      <c r="F76" s="368"/>
      <c r="G76" s="368"/>
      <c r="H76" s="368"/>
      <c r="I76" s="368"/>
      <c r="J76" s="368"/>
      <c r="K76" s="368"/>
      <c r="L76" s="369"/>
    </row>
    <row r="77" spans="1:12" x14ac:dyDescent="0.35">
      <c r="A77" s="409"/>
      <c r="B77" s="410"/>
      <c r="C77" s="410"/>
      <c r="D77" s="410"/>
      <c r="E77" s="410"/>
      <c r="F77" s="410"/>
      <c r="G77" s="410"/>
      <c r="H77" s="410"/>
      <c r="I77" s="410"/>
      <c r="J77" s="410"/>
      <c r="K77" s="410"/>
      <c r="L77" s="411"/>
    </row>
    <row r="78" spans="1:12" x14ac:dyDescent="0.35">
      <c r="A78" s="409"/>
      <c r="B78" s="410"/>
      <c r="C78" s="410"/>
      <c r="D78" s="410"/>
      <c r="E78" s="410"/>
      <c r="F78" s="410"/>
      <c r="G78" s="410"/>
      <c r="H78" s="410"/>
      <c r="I78" s="410"/>
      <c r="J78" s="410"/>
      <c r="K78" s="410"/>
      <c r="L78" s="411"/>
    </row>
    <row r="79" spans="1:12" ht="15" thickBot="1" x14ac:dyDescent="0.4">
      <c r="A79" s="412"/>
      <c r="B79" s="413"/>
      <c r="C79" s="413"/>
      <c r="D79" s="413"/>
      <c r="E79" s="413"/>
      <c r="F79" s="413"/>
      <c r="G79" s="413"/>
      <c r="H79" s="413"/>
      <c r="I79" s="413"/>
      <c r="J79" s="413"/>
      <c r="K79" s="413"/>
      <c r="L79" s="414"/>
    </row>
    <row r="80" spans="1:12" ht="22.5" customHeight="1" thickBot="1" x14ac:dyDescent="0.4">
      <c r="A80" s="455" t="s">
        <v>47</v>
      </c>
      <c r="B80" s="455"/>
      <c r="C80" s="455"/>
      <c r="D80" s="455"/>
      <c r="E80" s="455"/>
      <c r="F80" s="455"/>
      <c r="G80" s="455"/>
      <c r="H80" s="455"/>
      <c r="I80" s="455"/>
      <c r="J80" s="455"/>
      <c r="K80" s="455"/>
      <c r="L80" s="455"/>
    </row>
    <row r="81" spans="1:12" x14ac:dyDescent="0.35">
      <c r="A81" s="364" t="s">
        <v>174</v>
      </c>
      <c r="B81" s="365"/>
      <c r="C81" s="365"/>
      <c r="D81" s="365"/>
      <c r="E81" s="365"/>
      <c r="F81" s="365"/>
      <c r="G81" s="365"/>
      <c r="H81" s="365"/>
      <c r="I81" s="365"/>
      <c r="J81" s="365"/>
      <c r="K81" s="365"/>
      <c r="L81" s="366"/>
    </row>
    <row r="82" spans="1:12" x14ac:dyDescent="0.35">
      <c r="A82" s="375"/>
      <c r="B82" s="376"/>
      <c r="C82" s="376"/>
      <c r="D82" s="376"/>
      <c r="E82" s="376"/>
      <c r="F82" s="376"/>
      <c r="G82" s="376"/>
      <c r="H82" s="376"/>
      <c r="I82" s="376"/>
      <c r="J82" s="376"/>
      <c r="K82" s="376"/>
      <c r="L82" s="377"/>
    </row>
    <row r="83" spans="1:12" x14ac:dyDescent="0.35">
      <c r="A83" s="409"/>
      <c r="B83" s="410"/>
      <c r="C83" s="410"/>
      <c r="D83" s="410"/>
      <c r="E83" s="410"/>
      <c r="F83" s="410"/>
      <c r="G83" s="410"/>
      <c r="H83" s="410"/>
      <c r="I83" s="410"/>
      <c r="J83" s="410"/>
      <c r="K83" s="410"/>
      <c r="L83" s="411"/>
    </row>
    <row r="84" spans="1:12" x14ac:dyDescent="0.35">
      <c r="A84" s="409"/>
      <c r="B84" s="410"/>
      <c r="C84" s="410"/>
      <c r="D84" s="410"/>
      <c r="E84" s="410"/>
      <c r="F84" s="410"/>
      <c r="G84" s="410"/>
      <c r="H84" s="410"/>
      <c r="I84" s="410"/>
      <c r="J84" s="410"/>
      <c r="K84" s="410"/>
      <c r="L84" s="411"/>
    </row>
    <row r="85" spans="1:12" ht="15" thickBot="1" x14ac:dyDescent="0.4">
      <c r="A85" s="412"/>
      <c r="B85" s="413"/>
      <c r="C85" s="413"/>
      <c r="D85" s="413"/>
      <c r="E85" s="413"/>
      <c r="F85" s="413"/>
      <c r="G85" s="413"/>
      <c r="H85" s="413"/>
      <c r="I85" s="413"/>
      <c r="J85" s="413"/>
      <c r="K85" s="413"/>
      <c r="L85" s="414"/>
    </row>
    <row r="86" spans="1:12" x14ac:dyDescent="0.35">
      <c r="A86" s="185"/>
      <c r="B86" s="186"/>
      <c r="C86" s="185"/>
      <c r="D86" s="185"/>
      <c r="E86" s="185"/>
      <c r="F86" s="185"/>
      <c r="G86" s="185"/>
      <c r="H86" s="185"/>
      <c r="I86" s="185"/>
      <c r="J86" s="185"/>
      <c r="K86" s="185"/>
      <c r="L86" s="185"/>
    </row>
    <row r="87" spans="1:12" x14ac:dyDescent="0.35">
      <c r="A87" s="185"/>
      <c r="B87" s="186"/>
      <c r="C87" s="185"/>
      <c r="D87" s="185"/>
      <c r="E87" s="185"/>
      <c r="F87" s="185"/>
      <c r="G87" s="185"/>
      <c r="H87" s="185"/>
      <c r="I87" s="185"/>
      <c r="J87" s="185"/>
      <c r="K87" s="185"/>
      <c r="L87" s="185"/>
    </row>
    <row r="88" spans="1:12" x14ac:dyDescent="0.35">
      <c r="A88" s="185"/>
      <c r="B88" s="186"/>
      <c r="C88" s="185"/>
      <c r="D88" s="185"/>
      <c r="E88" s="185"/>
      <c r="F88" s="185"/>
      <c r="G88" s="185"/>
      <c r="H88" s="185"/>
      <c r="I88" s="185"/>
      <c r="J88" s="185"/>
      <c r="K88" s="185"/>
      <c r="L88" s="185"/>
    </row>
    <row r="89" spans="1:12" x14ac:dyDescent="0.35">
      <c r="A89" s="168"/>
      <c r="B89" s="167"/>
      <c r="C89" s="168"/>
      <c r="D89" s="168"/>
      <c r="E89" s="168"/>
      <c r="F89" s="168"/>
      <c r="G89" s="168"/>
      <c r="H89" s="168"/>
      <c r="I89" s="168"/>
      <c r="J89" s="168"/>
      <c r="K89" s="168"/>
      <c r="L89" s="168"/>
    </row>
    <row r="90" spans="1:12" x14ac:dyDescent="0.35">
      <c r="A90" s="168"/>
      <c r="B90" s="167"/>
      <c r="C90" s="168"/>
      <c r="D90" s="168"/>
      <c r="E90" s="168"/>
      <c r="F90" s="168"/>
      <c r="G90" s="168"/>
      <c r="H90" s="168"/>
      <c r="I90" s="168"/>
      <c r="J90" s="168"/>
      <c r="K90" s="168"/>
      <c r="L90" s="168"/>
    </row>
  </sheetData>
  <sheetProtection algorithmName="SHA-512" hashValue="sHkscKoPsF4A3axkJPkmTrmKqCf4/r9rSaovTkVNuwGQ5gq6uzii9xOZLpJVcJf9th3IfXavXQPsjlHQ4I4RNQ==" saltValue="YKntLF+7aEqvwbMRfW5ZVw==" spinCount="100000" sheet="1" formatColumns="0" formatRows="0"/>
  <mergeCells count="41">
    <mergeCell ref="A1:B1"/>
    <mergeCell ref="A2:B2"/>
    <mergeCell ref="A74:L74"/>
    <mergeCell ref="C2:E2"/>
    <mergeCell ref="C3:E3"/>
    <mergeCell ref="A27:L27"/>
    <mergeCell ref="A28:L29"/>
    <mergeCell ref="A30:L32"/>
    <mergeCell ref="A3:B3"/>
    <mergeCell ref="A6:A7"/>
    <mergeCell ref="B6:B7"/>
    <mergeCell ref="C6:D6"/>
    <mergeCell ref="E6:L6"/>
    <mergeCell ref="C7:D7"/>
    <mergeCell ref="E7:F7"/>
    <mergeCell ref="A44:L46"/>
    <mergeCell ref="G7:H7"/>
    <mergeCell ref="I7:J7"/>
    <mergeCell ref="K7:L7"/>
    <mergeCell ref="A64:L66"/>
    <mergeCell ref="A81:L82"/>
    <mergeCell ref="A26:L26"/>
    <mergeCell ref="A75:L76"/>
    <mergeCell ref="A77:L79"/>
    <mergeCell ref="A34:L36"/>
    <mergeCell ref="A71:L73"/>
    <mergeCell ref="A55:L56"/>
    <mergeCell ref="A83:L85"/>
    <mergeCell ref="A80:L80"/>
    <mergeCell ref="A33:L33"/>
    <mergeCell ref="A37:L39"/>
    <mergeCell ref="A40:L40"/>
    <mergeCell ref="A41:L43"/>
    <mergeCell ref="A61:L63"/>
    <mergeCell ref="A57:L59"/>
    <mergeCell ref="A67:L67"/>
    <mergeCell ref="A68:L70"/>
    <mergeCell ref="A47:L47"/>
    <mergeCell ref="A48:L50"/>
    <mergeCell ref="A51:L53"/>
    <mergeCell ref="A54:L54"/>
  </mergeCells>
  <dataValidations disablePrompts="1" count="1">
    <dataValidation type="date" operator="greaterThan" allowBlank="1" showInputMessage="1" showErrorMessage="1" sqref="I1 G1">
      <formula1>42005</formula1>
    </dataValidation>
  </dataValidations>
  <pageMargins left="0.7" right="0.7" top="1.85" bottom="0.75" header="0.3" footer="0.3"/>
  <pageSetup scale="75" orientation="landscape" r:id="rId1"/>
  <headerFooter scaleWithDoc="0">
    <oddHeader>&amp;C&amp;"Arial,Regular"&amp;G
Claims Activity Report
Section II - &amp;A</oddHeader>
    <oddFooter>&amp;L&amp;"Arial,Regular"&amp;10Claims Activity - Report #47&amp;C&amp;"Arial,Regular"&amp;10Rev. v9 2019-07&amp;R&amp;"Arial,Regular"&amp;10&amp;P</oddFooter>
  </headerFooter>
  <rowBreaks count="2" manualBreakCount="2">
    <brk id="24" max="16383" man="1"/>
    <brk id="5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L33"/>
  <sheetViews>
    <sheetView showGridLines="0" zoomScale="75" zoomScaleNormal="75" workbookViewId="0"/>
  </sheetViews>
  <sheetFormatPr defaultColWidth="9.1796875" defaultRowHeight="14.5" x14ac:dyDescent="0.35"/>
  <cols>
    <col min="1" max="1" width="47.1796875" style="98" bestFit="1" customWidth="1"/>
    <col min="2" max="25" width="12.7265625" style="98" customWidth="1"/>
    <col min="26" max="16384" width="9.1796875" style="98"/>
  </cols>
  <sheetData>
    <row r="1" spans="1:64" ht="15" customHeight="1" x14ac:dyDescent="0.45">
      <c r="A1" s="31" t="s">
        <v>3</v>
      </c>
      <c r="B1" s="51">
        <f>Summary!B1</f>
        <v>0</v>
      </c>
      <c r="C1" s="38" t="s">
        <v>4</v>
      </c>
      <c r="D1" s="45">
        <f>Summary!D1</f>
        <v>0</v>
      </c>
      <c r="F1" s="137"/>
      <c r="G1" s="156"/>
    </row>
    <row r="2" spans="1:64" ht="15" customHeight="1" x14ac:dyDescent="0.35">
      <c r="A2" s="31" t="s">
        <v>5</v>
      </c>
      <c r="B2" s="405">
        <f>Summary!B2</f>
        <v>0</v>
      </c>
      <c r="C2" s="405"/>
      <c r="D2" s="405"/>
      <c r="F2" s="142"/>
      <c r="G2" s="156"/>
    </row>
    <row r="3" spans="1:64" ht="15" customHeight="1" x14ac:dyDescent="0.35">
      <c r="A3" s="31" t="s">
        <v>6</v>
      </c>
      <c r="B3" s="406">
        <f>Summary!B3</f>
        <v>0</v>
      </c>
      <c r="C3" s="406"/>
      <c r="D3" s="406"/>
    </row>
    <row r="5" spans="1:64" x14ac:dyDescent="0.35">
      <c r="A5" s="157"/>
      <c r="B5" s="463" t="s">
        <v>1</v>
      </c>
      <c r="C5" s="464"/>
      <c r="D5" s="465"/>
      <c r="E5" s="463" t="s">
        <v>2</v>
      </c>
      <c r="F5" s="468"/>
      <c r="G5" s="468"/>
      <c r="H5" s="468"/>
      <c r="I5" s="468"/>
      <c r="J5" s="468"/>
      <c r="K5" s="468"/>
      <c r="L5" s="468"/>
      <c r="M5" s="468"/>
      <c r="N5" s="468"/>
      <c r="O5" s="468"/>
      <c r="P5" s="468"/>
      <c r="Q5" s="468"/>
      <c r="R5" s="468"/>
      <c r="S5" s="468"/>
      <c r="T5" s="468"/>
      <c r="U5" s="468"/>
      <c r="V5" s="468"/>
      <c r="W5" s="468"/>
      <c r="X5" s="468"/>
      <c r="Y5" s="469"/>
    </row>
    <row r="6" spans="1:64" ht="15.5" x14ac:dyDescent="0.35">
      <c r="A6" s="161" t="s">
        <v>30</v>
      </c>
      <c r="B6" s="463" t="str">
        <f>IF(MONTH($D$1)=3,"Q1 "&amp; YEAR($D$1),IF(MONTH($D$1)=6,"Q2 "&amp; YEAR($D$1),IF(MONTH($D$1)=9,"Q3 "&amp; YEAR($D$1),IF(MONTH($D$1)=12,"Q4 "&amp; YEAR($D$1),"NA"))))</f>
        <v>NA</v>
      </c>
      <c r="C6" s="464" t="str">
        <f>IF(MONTH(B$1)=3,"Q1 "&amp; YEAR(B$1),IF(MONTH(B$1)=6,"Q2 "&amp; YEAR(B$1),IF(MONTH(B$1)=9,"Q3 "&amp; YEAR(B$1),IF(MONTH(B$1)=12,"Q4 "&amp; YEAR(B$1),"NA"))))</f>
        <v>NA</v>
      </c>
      <c r="D6" s="465" t="e">
        <f>IF(MONTH(C$1)=3,"Q1 "&amp; YEAR(C$1),IF(MONTH(C$1)=6,"Q2 "&amp; YEAR(C$1),IF(MONTH(C$1)=9,"Q3 "&amp; YEAR(C$1),IF(MONTH(C$1)=12,"Q4 "&amp; YEAR(C$1),"NA"))))</f>
        <v>#VALUE!</v>
      </c>
      <c r="E6" s="463" t="str">
        <f>IF(MONTH($D$1)=3,"Q4 "&amp;YEAR($D$1)-1,IF(MONTH($D$1)=6,"Q1 "&amp;YEAR($D$1),IF(MONTH($D$1)=9,"Q2 "&amp;YEAR($D$1),IF(MONTH($D$1)=12,"Q3 "&amp;YEAR($D$1),"NA"))))</f>
        <v>NA</v>
      </c>
      <c r="F6" s="464" t="e">
        <f>IF(MONTH(C$1)=3,"Q4 "&amp;YEAR(C$1)-1,IF(MONTH(C$1)=6,"Q1 "&amp;YEAR(C$1),IF(MONTH(C$1)=9,"Q2 "&amp;YEAR(C$1),IF(MONTH(C$1)=12,"Q3 "&amp;YEAR(C$1),"NA"))))</f>
        <v>#VALUE!</v>
      </c>
      <c r="G6" s="465" t="str">
        <f>IF(MONTH(D$1)=3,"Q4 "&amp;YEAR(D$1)-1,IF(MONTH(D$1)=6,"Q1 "&amp;YEAR(D$1),IF(MONTH(D$1)=9,"Q2 "&amp;YEAR(D$1),IF(MONTH(D$1)=12,"Q3 "&amp;YEAR(D$1),"NA"))))</f>
        <v>NA</v>
      </c>
      <c r="H6" s="463" t="str">
        <f>IF(MONTH($D$1)=3,"Q3 "&amp;YEAR($D$1)-1,IF(MONTH($D$1)=6,"Q4 "&amp;YEAR($D$1)-1,IF(MONTH($D$1)=9,"Q1 "&amp;YEAR($D$1),IF(MONTH($D$1)=12,"Q2 "&amp;YEAR($D$1),"NA"))))</f>
        <v>NA</v>
      </c>
      <c r="I6" s="464" t="str">
        <f>IF(MONTH(D$1)=3,"Q3 "&amp;YEAR(D$1)-1,IF(MONTH(D$1)=6,"Q4 "&amp;YEAR(D$1)-1,IF(MONTH(D$1)=9,"Q1 "&amp;YEAR(D$1),IF(MONTH(D$1)=12,"Q2 "&amp;YEAR(D$1),"NA"))))</f>
        <v>NA</v>
      </c>
      <c r="J6" s="465" t="str">
        <f>IF(MONTH(E$1)=3,"Q3 "&amp;YEAR(E$1)-1,IF(MONTH(E$1)=6,"Q4 "&amp;YEAR(E$1)-1,IF(MONTH(E$1)=9,"Q1 "&amp;YEAR(E$1),IF(MONTH(E$1)=12,"Q2 "&amp;YEAR(E$1),"NA"))))</f>
        <v>NA</v>
      </c>
      <c r="K6" s="463" t="str">
        <f>IF(MONTH($D$1)=3,"Q2 "&amp;YEAR($D$1)-1,IF(MONTH($D$1)=6,"Q3 "&amp;YEAR($D$1)-1,IF(MONTH($D$1)=9,"Q4 "&amp;YEAR($D$1)-1,IF(MONTH($D$1)=12,"Q1 "&amp;YEAR($D$1),"NA"))))</f>
        <v>NA</v>
      </c>
      <c r="L6" s="464" t="str">
        <f>IF(MONTH(E$1)=3,"Q2 "&amp;YEAR(E$1)-1,IF(MONTH(E$1)=6,"Q3 "&amp;YEAR(E$1)-1,IF(MONTH(E$1)=9,"Q4 "&amp;YEAR(E$1)-1,IF(MONTH(E$1)=12,"Q1 "&amp;YEAR(E$1),"NA"))))</f>
        <v>NA</v>
      </c>
      <c r="M6" s="465" t="str">
        <f>IF(MONTH(F$1)=3,"Q2 "&amp;YEAR(F$1)-1,IF(MONTH(F$1)=6,"Q3 "&amp;YEAR(F$1)-1,IF(MONTH(F$1)=9,"Q4 "&amp;YEAR(F$1)-1,IF(MONTH(F$1)=12,"Q1 "&amp;YEAR(F$1),"NA"))))</f>
        <v>NA</v>
      </c>
      <c r="N6" s="463" t="str">
        <f>IF(MONTH($D$1)=3,"Q1 "&amp; YEAR($D$1)-1,IF(MONTH($D$1)=6,"Q2 "&amp; YEAR($D$1)-1,IF(MONTH($D$1)=9,"Q3 "&amp; YEAR($D$1)-1,IF(MONTH($D$1)=12,"Q4 "&amp; YEAR($D$1)-1,"NA"))))</f>
        <v>NA</v>
      </c>
      <c r="O6" s="464" t="str">
        <f>IF(MONTH(F$1)=3,"Q1 "&amp; YEAR(F$1)-1,IF(MONTH(F$1)=6,"Q2 "&amp; YEAR(F$1)-1,IF(MONTH(F$1)=9,"Q3 "&amp; YEAR(F$1)-1,IF(MONTH(F$1)=12,"Q4 "&amp; YEAR(F$1)-1,"NA"))))</f>
        <v>NA</v>
      </c>
      <c r="P6" s="465" t="str">
        <f>IF(MONTH(G$1)=3,"Q1 "&amp; YEAR(G$1)-1,IF(MONTH(G$1)=6,"Q2 "&amp; YEAR(G$1)-1,IF(MONTH(G$1)=9,"Q3 "&amp; YEAR(G$1)-1,IF(MONTH(G$1)=12,"Q4 "&amp; YEAR(G$1)-1,"NA"))))</f>
        <v>NA</v>
      </c>
      <c r="Q6" s="463" t="str">
        <f>IF(MONTH($D$1)=3,"Q4 "&amp;YEAR($D$1)-2,IF(MONTH($D$1)=6,"Q1 "&amp;YEAR($D$1)-1,IF(MONTH($D$1)=9,"Q2 "&amp;YEAR($D$1)-1,IF(MONTH($D$1)=12,"Q3 "&amp;YEAR($D$1)-1,"NA"))))</f>
        <v>NA</v>
      </c>
      <c r="R6" s="464" t="str">
        <f>IF(MONTH(G$1)=3,"Q4 "&amp;YEAR(G$1)-2,IF(MONTH(G$1)=6,"Q1 "&amp;YEAR(G$1)-1,IF(MONTH(G$1)=9,"Q2 "&amp;YEAR(G$1)-1,IF(MONTH(G$1)=12,"Q3 "&amp;YEAR(G$1)-1,"NA"))))</f>
        <v>NA</v>
      </c>
      <c r="S6" s="465" t="str">
        <f>IF(MONTH(H$1)=3,"Q4 "&amp;YEAR(H$1)-2,IF(MONTH(H$1)=6,"Q1 "&amp;YEAR(H$1)-1,IF(MONTH(H$1)=9,"Q2 "&amp;YEAR(H$1)-1,IF(MONTH(H$1)=12,"Q3 "&amp;YEAR(H$1)-1,"NA"))))</f>
        <v>NA</v>
      </c>
      <c r="T6" s="463" t="str">
        <f>IF(MONTH($D$1)=3,"Q3 "&amp;YEAR($D$1)-2,IF(MONTH($D$1)=6,"Q4 "&amp;YEAR($D$1)-2,IF(MONTH($D$1)=9,"Q1 "&amp;YEAR($D$1)-1,IF(MONTH($D$1)=12,"Q2 "&amp;YEAR($D$1)-1,"NA"))))</f>
        <v>NA</v>
      </c>
      <c r="U6" s="464" t="str">
        <f>IF(MONTH(H$1)=3,"Q3 "&amp;YEAR(H$1)-2,IF(MONTH(H$1)=6,"Q4 "&amp;YEAR(H$1)-2,IF(MONTH(H$1)=9,"Q1 "&amp;YEAR(H$1)-1,IF(MONTH(H$1)=12,"Q2 "&amp;YEAR(H$1)-1,"NA"))))</f>
        <v>NA</v>
      </c>
      <c r="V6" s="465" t="str">
        <f>IF(MONTH(I$1)=3,"Q3 "&amp;YEAR(I$1)-2,IF(MONTH(I$1)=6,"Q4 "&amp;YEAR(I$1)-2,IF(MONTH(I$1)=9,"Q1 "&amp;YEAR(I$1)-1,IF(MONTH(I$1)=12,"Q2 "&amp;YEAR(I$1)-1,"NA"))))</f>
        <v>NA</v>
      </c>
      <c r="W6" s="463" t="str">
        <f>IF(MONTH($D$1)=3,"Q2 "&amp;YEAR($D$1)-2,IF(MONTH($D$1)=6,"Q3 "&amp;YEAR($D$1)-2,IF(MONTH($D$1)=9,"Q4 "&amp;YEAR($D$1)-2,IF(MONTH($D$1)=12,"Q1 "&amp;YEAR($D$1)-1,"NA"))))</f>
        <v>NA</v>
      </c>
      <c r="X6" s="464" t="str">
        <f>IF(MONTH(I$1)=3,"Q2 "&amp;YEAR(I$1)-2,IF(MONTH(I$1)=6,"Q3 "&amp;YEAR(I$1)-2,IF(MONTH(I$1)=9,"Q4 "&amp;YEAR(I$1)-2,IF(MONTH(I$1)=12,"Q1 "&amp;YEAR(I$1)-1,"NA"))))</f>
        <v>NA</v>
      </c>
      <c r="Y6" s="465" t="str">
        <f>IF(MONTH(J$1)=3,"Q2 "&amp;YEAR(J$1)-2,IF(MONTH(J$1)=6,"Q3 "&amp;YEAR(J$1)-2,IF(MONTH(J$1)=9,"Q4 "&amp;YEAR(J$1)-2,IF(MONTH(J$1)=12,"Q1 "&amp;YEAR(J$1)-1,"NA"))))</f>
        <v>NA</v>
      </c>
      <c r="AW6" s="82"/>
      <c r="AX6" s="82"/>
      <c r="AY6" s="82"/>
      <c r="AZ6" s="82"/>
      <c r="BA6" s="82"/>
      <c r="BB6" s="82"/>
      <c r="BC6" s="82"/>
      <c r="BD6" s="82"/>
      <c r="BE6" s="82"/>
      <c r="BF6" s="82"/>
      <c r="BG6" s="82"/>
      <c r="BH6" s="82"/>
      <c r="BI6" s="82"/>
      <c r="BJ6" s="82"/>
      <c r="BK6" s="82"/>
      <c r="BL6" s="82"/>
    </row>
    <row r="7" spans="1:64" x14ac:dyDescent="0.35">
      <c r="A7" s="149"/>
      <c r="B7" s="44" t="s">
        <v>11</v>
      </c>
      <c r="C7" s="44" t="s">
        <v>13</v>
      </c>
      <c r="D7" s="44" t="s">
        <v>12</v>
      </c>
      <c r="E7" s="32" t="s">
        <v>11</v>
      </c>
      <c r="F7" s="32" t="s">
        <v>13</v>
      </c>
      <c r="G7" s="32" t="s">
        <v>12</v>
      </c>
      <c r="H7" s="32" t="s">
        <v>11</v>
      </c>
      <c r="I7" s="32" t="s">
        <v>13</v>
      </c>
      <c r="J7" s="32" t="s">
        <v>12</v>
      </c>
      <c r="K7" s="32" t="s">
        <v>11</v>
      </c>
      <c r="L7" s="32" t="s">
        <v>13</v>
      </c>
      <c r="M7" s="32" t="s">
        <v>12</v>
      </c>
      <c r="N7" s="32" t="s">
        <v>11</v>
      </c>
      <c r="O7" s="32" t="s">
        <v>13</v>
      </c>
      <c r="P7" s="32" t="s">
        <v>12</v>
      </c>
      <c r="Q7" s="32" t="s">
        <v>11</v>
      </c>
      <c r="R7" s="32" t="s">
        <v>13</v>
      </c>
      <c r="S7" s="32" t="s">
        <v>12</v>
      </c>
      <c r="T7" s="32" t="s">
        <v>11</v>
      </c>
      <c r="U7" s="32" t="s">
        <v>13</v>
      </c>
      <c r="V7" s="32" t="s">
        <v>12</v>
      </c>
      <c r="W7" s="32" t="s">
        <v>11</v>
      </c>
      <c r="X7" s="32" t="s">
        <v>13</v>
      </c>
      <c r="Y7" s="32" t="s">
        <v>12</v>
      </c>
      <c r="AW7" s="82"/>
      <c r="AX7" s="82"/>
      <c r="AY7" s="82"/>
      <c r="AZ7" s="82"/>
      <c r="BA7" s="82"/>
      <c r="BB7" s="82"/>
      <c r="BC7" s="82"/>
      <c r="BD7" s="82"/>
      <c r="BE7" s="82"/>
      <c r="BF7" s="82"/>
      <c r="BG7" s="82"/>
      <c r="BH7" s="82"/>
      <c r="BI7" s="82"/>
      <c r="BJ7" s="82"/>
      <c r="BK7" s="82"/>
      <c r="BL7" s="82"/>
    </row>
    <row r="8" spans="1:64" s="158" customFormat="1" x14ac:dyDescent="0.35">
      <c r="A8" s="152" t="s">
        <v>51</v>
      </c>
      <c r="B8" s="264"/>
      <c r="C8" s="265"/>
      <c r="D8" s="265"/>
      <c r="E8" s="264"/>
      <c r="F8" s="265"/>
      <c r="G8" s="265"/>
      <c r="H8" s="264"/>
      <c r="I8" s="265"/>
      <c r="J8" s="265"/>
      <c r="K8" s="264"/>
      <c r="L8" s="265"/>
      <c r="M8" s="265"/>
      <c r="N8" s="264"/>
      <c r="O8" s="265"/>
      <c r="P8" s="265"/>
      <c r="Q8" s="264"/>
      <c r="R8" s="265"/>
      <c r="S8" s="265"/>
      <c r="T8" s="264"/>
      <c r="U8" s="265"/>
      <c r="V8" s="265"/>
      <c r="W8" s="264"/>
      <c r="X8" s="265"/>
      <c r="Y8" s="265"/>
      <c r="AW8" s="82"/>
      <c r="AX8" s="82"/>
      <c r="AY8" s="82"/>
      <c r="AZ8" s="82"/>
      <c r="BA8" s="82"/>
      <c r="BB8" s="82"/>
      <c r="BC8" s="82"/>
      <c r="BD8" s="82"/>
      <c r="BE8" s="82"/>
      <c r="BF8" s="82"/>
      <c r="BG8" s="82"/>
      <c r="BH8" s="82"/>
      <c r="BI8" s="82"/>
      <c r="BJ8" s="82"/>
      <c r="BK8" s="82"/>
      <c r="BL8" s="82"/>
    </row>
    <row r="9" spans="1:64" s="158" customFormat="1" x14ac:dyDescent="0.35">
      <c r="A9" s="152" t="s">
        <v>53</v>
      </c>
      <c r="B9" s="264"/>
      <c r="C9" s="266">
        <f>IFERROR(B9/B8,0)</f>
        <v>0</v>
      </c>
      <c r="D9" s="265"/>
      <c r="E9" s="264"/>
      <c r="F9" s="266">
        <f>IFERROR(E9/E8,0)</f>
        <v>0</v>
      </c>
      <c r="G9" s="265"/>
      <c r="H9" s="264"/>
      <c r="I9" s="266">
        <f>IFERROR(H9/H8,0)</f>
        <v>0</v>
      </c>
      <c r="J9" s="265"/>
      <c r="K9" s="264"/>
      <c r="L9" s="266">
        <f>IFERROR(K9/K8,0)</f>
        <v>0</v>
      </c>
      <c r="M9" s="265"/>
      <c r="N9" s="264"/>
      <c r="O9" s="266">
        <f>IFERROR(N9/N8,0)</f>
        <v>0</v>
      </c>
      <c r="P9" s="265"/>
      <c r="Q9" s="264"/>
      <c r="R9" s="266">
        <f>IFERROR(Q9/Q8,0)</f>
        <v>0</v>
      </c>
      <c r="S9" s="265"/>
      <c r="T9" s="264"/>
      <c r="U9" s="266">
        <f>IFERROR(T9/T8,0)</f>
        <v>0</v>
      </c>
      <c r="V9" s="265"/>
      <c r="W9" s="264"/>
      <c r="X9" s="266">
        <f>IFERROR(W9/W8,0)</f>
        <v>0</v>
      </c>
      <c r="Y9" s="265"/>
      <c r="AW9" s="82"/>
      <c r="AX9" s="82"/>
      <c r="AY9" s="82"/>
      <c r="AZ9" s="82"/>
      <c r="BA9" s="82"/>
      <c r="BB9" s="82"/>
      <c r="BC9" s="82"/>
      <c r="BD9" s="82"/>
      <c r="BE9" s="82"/>
      <c r="BF9" s="82"/>
      <c r="BG9" s="82"/>
      <c r="BH9" s="82"/>
      <c r="BI9" s="82"/>
      <c r="BJ9" s="82"/>
      <c r="BK9" s="82"/>
      <c r="BL9" s="82"/>
    </row>
    <row r="10" spans="1:64" x14ac:dyDescent="0.35">
      <c r="A10" s="33" t="s">
        <v>54</v>
      </c>
      <c r="B10" s="267"/>
      <c r="C10" s="268"/>
      <c r="D10" s="267"/>
      <c r="E10" s="267"/>
      <c r="F10" s="268"/>
      <c r="G10" s="267"/>
      <c r="H10" s="267"/>
      <c r="I10" s="268"/>
      <c r="J10" s="267"/>
      <c r="K10" s="267"/>
      <c r="L10" s="268"/>
      <c r="M10" s="267"/>
      <c r="N10" s="267"/>
      <c r="O10" s="268"/>
      <c r="P10" s="267"/>
      <c r="Q10" s="267"/>
      <c r="R10" s="268"/>
      <c r="S10" s="267"/>
      <c r="T10" s="267"/>
      <c r="U10" s="268"/>
      <c r="V10" s="267"/>
      <c r="W10" s="267"/>
      <c r="X10" s="268"/>
      <c r="Y10" s="267"/>
      <c r="AT10" s="82"/>
      <c r="AU10" s="82"/>
      <c r="AV10" s="82"/>
      <c r="AW10" s="82"/>
      <c r="AX10" s="82"/>
      <c r="AY10" s="82"/>
      <c r="AZ10" s="82"/>
      <c r="BA10" s="82"/>
      <c r="BB10" s="82"/>
      <c r="BC10" s="82"/>
      <c r="BD10" s="82"/>
      <c r="BE10" s="82"/>
      <c r="BF10" s="82"/>
      <c r="BG10" s="82"/>
      <c r="BH10" s="82"/>
      <c r="BI10" s="82"/>
    </row>
    <row r="11" spans="1:64" x14ac:dyDescent="0.35">
      <c r="A11" s="37" t="s">
        <v>55</v>
      </c>
      <c r="B11" s="49"/>
      <c r="C11" s="241"/>
      <c r="D11" s="41"/>
      <c r="E11" s="49"/>
      <c r="F11" s="241"/>
      <c r="G11" s="41"/>
      <c r="H11" s="49"/>
      <c r="I11" s="241"/>
      <c r="J11" s="41"/>
      <c r="K11" s="49"/>
      <c r="L11" s="241"/>
      <c r="M11" s="41"/>
      <c r="N11" s="49"/>
      <c r="O11" s="241"/>
      <c r="P11" s="41"/>
      <c r="Q11" s="49"/>
      <c r="R11" s="241"/>
      <c r="S11" s="41"/>
      <c r="T11" s="49"/>
      <c r="U11" s="241"/>
      <c r="V11" s="41"/>
      <c r="W11" s="49"/>
      <c r="X11" s="241"/>
      <c r="Y11" s="41"/>
      <c r="AT11" s="82"/>
      <c r="AU11" s="82"/>
      <c r="AV11" s="82"/>
      <c r="AW11" s="82"/>
      <c r="AX11" s="82"/>
      <c r="AY11" s="82"/>
      <c r="AZ11" s="82"/>
      <c r="BA11" s="82"/>
      <c r="BB11" s="82"/>
      <c r="BC11" s="82"/>
      <c r="BD11" s="82"/>
      <c r="BE11" s="82"/>
      <c r="BF11" s="82"/>
      <c r="BG11" s="82"/>
      <c r="BH11" s="82"/>
      <c r="BI11" s="82"/>
    </row>
    <row r="12" spans="1:64" x14ac:dyDescent="0.35">
      <c r="A12" s="39" t="s">
        <v>56</v>
      </c>
      <c r="B12" s="269">
        <f>IF(SUM(B13:B14)=0,0,SUM(B13:B14))</f>
        <v>0</v>
      </c>
      <c r="C12" s="266">
        <f>IFERROR(B12/(B$17+B$21),0)</f>
        <v>0</v>
      </c>
      <c r="D12" s="265"/>
      <c r="E12" s="269">
        <f>IF(SUM(E13:E14)=0,0,SUM(E13:E14))</f>
        <v>0</v>
      </c>
      <c r="F12" s="266">
        <f>IFERROR(E12/(E$17+E$21),0)</f>
        <v>0</v>
      </c>
      <c r="G12" s="265"/>
      <c r="H12" s="269">
        <f>IF(SUM(H13:H14)=0,0,SUM(H13:H14))</f>
        <v>0</v>
      </c>
      <c r="I12" s="266">
        <f>IFERROR(H12/(H$17+H$21),0)</f>
        <v>0</v>
      </c>
      <c r="J12" s="265"/>
      <c r="K12" s="269">
        <f>IF(SUM(K13:K14)=0,0,SUM(K13:K14))</f>
        <v>0</v>
      </c>
      <c r="L12" s="266">
        <f>IFERROR(K12/(K$17+K$21),0)</f>
        <v>0</v>
      </c>
      <c r="M12" s="265"/>
      <c r="N12" s="269">
        <f>IF(SUM(N13:N14)=0,0,SUM(N13:N14))</f>
        <v>0</v>
      </c>
      <c r="O12" s="266">
        <f>IFERROR(N12/(N$17+N$21),0)</f>
        <v>0</v>
      </c>
      <c r="P12" s="265"/>
      <c r="Q12" s="269">
        <f>IF(SUM(Q13:Q14)=0,0,SUM(Q13:Q14))</f>
        <v>0</v>
      </c>
      <c r="R12" s="266">
        <f>IFERROR(Q12/(Q$17+Q$21),0)</f>
        <v>0</v>
      </c>
      <c r="S12" s="265"/>
      <c r="T12" s="269">
        <f>IF(SUM(T13:T14)=0,0,SUM(T13:T14))</f>
        <v>0</v>
      </c>
      <c r="U12" s="266">
        <f>IFERROR(T12/(T$17+T$21),0)</f>
        <v>0</v>
      </c>
      <c r="V12" s="265"/>
      <c r="W12" s="269">
        <f>IF(SUM(W13:W14)=0,0,SUM(W13:W14))</f>
        <v>0</v>
      </c>
      <c r="X12" s="266">
        <f>IFERROR(W12/(W$17+W$21),0)</f>
        <v>0</v>
      </c>
      <c r="Y12" s="265"/>
      <c r="AT12" s="82"/>
      <c r="AU12" s="82"/>
      <c r="AV12" s="82"/>
      <c r="AW12" s="82"/>
      <c r="AX12" s="82"/>
      <c r="AY12" s="82"/>
      <c r="AZ12" s="82"/>
      <c r="BA12" s="82"/>
      <c r="BB12" s="82"/>
      <c r="BC12" s="82"/>
      <c r="BD12" s="82"/>
      <c r="BE12" s="82"/>
      <c r="BF12" s="82"/>
      <c r="BG12" s="82"/>
      <c r="BH12" s="82"/>
      <c r="BI12" s="82"/>
    </row>
    <row r="13" spans="1:64" x14ac:dyDescent="0.35">
      <c r="A13" s="35" t="s">
        <v>8</v>
      </c>
      <c r="B13" s="270"/>
      <c r="C13" s="271">
        <f>IFERROR(B13/(B$18+B$22),0)</f>
        <v>0</v>
      </c>
      <c r="D13" s="272"/>
      <c r="E13" s="270"/>
      <c r="F13" s="271">
        <f>IFERROR(E13/(E$18+E$22),0)</f>
        <v>0</v>
      </c>
      <c r="G13" s="272"/>
      <c r="H13" s="270"/>
      <c r="I13" s="271">
        <f>IFERROR(H13/(H$18+H$22),0)</f>
        <v>0</v>
      </c>
      <c r="J13" s="272"/>
      <c r="K13" s="270"/>
      <c r="L13" s="271">
        <f>IFERROR(K13/(K$18+K$22),0)</f>
        <v>0</v>
      </c>
      <c r="M13" s="272"/>
      <c r="N13" s="270"/>
      <c r="O13" s="271">
        <f>IFERROR(N13/(N$18+N$22),0)</f>
        <v>0</v>
      </c>
      <c r="P13" s="272"/>
      <c r="Q13" s="270"/>
      <c r="R13" s="271">
        <f>IFERROR(Q13/(Q$18+Q$22),0)</f>
        <v>0</v>
      </c>
      <c r="S13" s="272"/>
      <c r="T13" s="270"/>
      <c r="U13" s="271">
        <f>IFERROR(T13/(T$18+T$22),0)</f>
        <v>0</v>
      </c>
      <c r="V13" s="272"/>
      <c r="W13" s="270"/>
      <c r="X13" s="271">
        <f>IFERROR(W13/(W$18+W$22),0)</f>
        <v>0</v>
      </c>
      <c r="Y13" s="272"/>
      <c r="AT13" s="82"/>
      <c r="AU13" s="82"/>
      <c r="AV13" s="82"/>
      <c r="AW13" s="82"/>
      <c r="AX13" s="82"/>
      <c r="AY13" s="82"/>
      <c r="AZ13" s="82"/>
      <c r="BA13" s="82"/>
      <c r="BB13" s="82"/>
      <c r="BC13" s="82"/>
      <c r="BD13" s="82"/>
      <c r="BE13" s="82"/>
      <c r="BF13" s="82"/>
      <c r="BG13" s="82"/>
      <c r="BH13" s="82"/>
      <c r="BI13" s="82"/>
    </row>
    <row r="14" spans="1:64" x14ac:dyDescent="0.35">
      <c r="A14" s="40" t="s">
        <v>7</v>
      </c>
      <c r="B14" s="270"/>
      <c r="C14" s="273">
        <f>IFERROR(B14/(B$19+B$23),0)</f>
        <v>0</v>
      </c>
      <c r="D14" s="274"/>
      <c r="E14" s="270"/>
      <c r="F14" s="273">
        <f>IFERROR(E14/(E$19+E$23),0)</f>
        <v>0</v>
      </c>
      <c r="G14" s="274"/>
      <c r="H14" s="270"/>
      <c r="I14" s="273">
        <f>IFERROR(H14/(H$19+H$23),0)</f>
        <v>0</v>
      </c>
      <c r="J14" s="274"/>
      <c r="K14" s="270"/>
      <c r="L14" s="273">
        <f>IFERROR(K14/(K$19+K$23),0)</f>
        <v>0</v>
      </c>
      <c r="M14" s="274"/>
      <c r="N14" s="270"/>
      <c r="O14" s="273">
        <f>IFERROR(N14/(N$19+N$23),0)</f>
        <v>0</v>
      </c>
      <c r="P14" s="274"/>
      <c r="Q14" s="270"/>
      <c r="R14" s="273">
        <f>IFERROR(Q14/(Q$19+Q$23),0)</f>
        <v>0</v>
      </c>
      <c r="S14" s="274"/>
      <c r="T14" s="270"/>
      <c r="U14" s="273">
        <f>IFERROR(T14/(T$19+T$23),0)</f>
        <v>0</v>
      </c>
      <c r="V14" s="274"/>
      <c r="W14" s="270"/>
      <c r="X14" s="273">
        <f>IFERROR(W14/(W$19+W$23),0)</f>
        <v>0</v>
      </c>
      <c r="Y14" s="274"/>
      <c r="AT14" s="82"/>
      <c r="AU14" s="82"/>
      <c r="AV14" s="82"/>
      <c r="AW14" s="82"/>
      <c r="AX14" s="82"/>
      <c r="AY14" s="82"/>
      <c r="AZ14" s="82"/>
      <c r="BA14" s="82"/>
      <c r="BB14" s="82"/>
      <c r="BC14" s="82"/>
      <c r="BD14" s="82"/>
      <c r="BE14" s="82"/>
      <c r="BF14" s="82"/>
      <c r="BG14" s="82"/>
      <c r="BH14" s="82"/>
      <c r="BI14" s="82"/>
    </row>
    <row r="15" spans="1:64" x14ac:dyDescent="0.35">
      <c r="A15" s="34"/>
      <c r="B15" s="275"/>
      <c r="C15" s="276"/>
      <c r="D15" s="277"/>
      <c r="E15" s="275"/>
      <c r="F15" s="276"/>
      <c r="G15" s="277"/>
      <c r="H15" s="275"/>
      <c r="I15" s="276"/>
      <c r="J15" s="277"/>
      <c r="K15" s="275"/>
      <c r="L15" s="276"/>
      <c r="M15" s="277"/>
      <c r="N15" s="275"/>
      <c r="O15" s="276"/>
      <c r="P15" s="277"/>
      <c r="Q15" s="275"/>
      <c r="R15" s="276"/>
      <c r="S15" s="277"/>
      <c r="T15" s="275"/>
      <c r="U15" s="276"/>
      <c r="V15" s="277"/>
      <c r="W15" s="275"/>
      <c r="X15" s="276"/>
      <c r="Y15" s="277"/>
      <c r="AT15" s="82"/>
      <c r="AU15" s="82"/>
      <c r="AV15" s="82"/>
      <c r="AW15" s="82"/>
      <c r="AX15" s="82"/>
      <c r="AY15" s="82"/>
      <c r="AZ15" s="82"/>
      <c r="BA15" s="82"/>
      <c r="BB15" s="82"/>
      <c r="BC15" s="82"/>
      <c r="BD15" s="82"/>
      <c r="BE15" s="82"/>
      <c r="BF15" s="82"/>
      <c r="BG15" s="82"/>
      <c r="BH15" s="82"/>
      <c r="BI15" s="82"/>
    </row>
    <row r="16" spans="1:64" x14ac:dyDescent="0.35">
      <c r="A16" s="37" t="s">
        <v>57</v>
      </c>
      <c r="B16" s="278"/>
      <c r="C16" s="279"/>
      <c r="D16" s="280"/>
      <c r="E16" s="278"/>
      <c r="F16" s="279"/>
      <c r="G16" s="280"/>
      <c r="H16" s="278"/>
      <c r="I16" s="279"/>
      <c r="J16" s="280"/>
      <c r="K16" s="278"/>
      <c r="L16" s="279"/>
      <c r="M16" s="280"/>
      <c r="N16" s="278"/>
      <c r="O16" s="279"/>
      <c r="P16" s="280"/>
      <c r="Q16" s="278"/>
      <c r="R16" s="279"/>
      <c r="S16" s="280"/>
      <c r="T16" s="278"/>
      <c r="U16" s="279"/>
      <c r="V16" s="280"/>
      <c r="W16" s="278"/>
      <c r="X16" s="279"/>
      <c r="Y16" s="280"/>
      <c r="AT16" s="82"/>
      <c r="AU16" s="82"/>
      <c r="AV16" s="82"/>
      <c r="AW16" s="82"/>
      <c r="AX16" s="82"/>
      <c r="AY16" s="82"/>
      <c r="AZ16" s="82"/>
      <c r="BA16" s="82"/>
      <c r="BB16" s="82"/>
      <c r="BC16" s="82"/>
      <c r="BD16" s="82"/>
      <c r="BE16" s="82"/>
      <c r="BF16" s="82"/>
      <c r="BG16" s="82"/>
      <c r="BH16" s="82"/>
      <c r="BI16" s="82"/>
    </row>
    <row r="17" spans="1:61" x14ac:dyDescent="0.35">
      <c r="A17" s="39" t="s">
        <v>58</v>
      </c>
      <c r="B17" s="269">
        <f>IF(SUM(B18:B19)=0,0,SUM(B18:B19))</f>
        <v>0</v>
      </c>
      <c r="C17" s="266">
        <f>IFERROR(B17/(B$17+B$21),0)</f>
        <v>0</v>
      </c>
      <c r="D17" s="281"/>
      <c r="E17" s="269">
        <f>IF(SUM(E18:E19)=0,0,SUM(E18:E19))</f>
        <v>0</v>
      </c>
      <c r="F17" s="266">
        <f>IFERROR(E17/(E$17+E$21),0)</f>
        <v>0</v>
      </c>
      <c r="G17" s="281"/>
      <c r="H17" s="269">
        <f>IF(SUM(H18:H19)=0,0,SUM(H18:H19))</f>
        <v>0</v>
      </c>
      <c r="I17" s="266">
        <f>IFERROR(H17/(H$17+H$21),0)</f>
        <v>0</v>
      </c>
      <c r="J17" s="281"/>
      <c r="K17" s="269">
        <f>IF(SUM(K18:K19)=0,0,SUM(K18:K19))</f>
        <v>0</v>
      </c>
      <c r="L17" s="266">
        <f>IFERROR(K17/(K$17+K$21),0)</f>
        <v>0</v>
      </c>
      <c r="M17" s="281"/>
      <c r="N17" s="269">
        <f>IF(SUM(N18:N19)=0,0,SUM(N18:N19))</f>
        <v>0</v>
      </c>
      <c r="O17" s="266">
        <f>IFERROR(N17/(N$17+N$21),0)</f>
        <v>0</v>
      </c>
      <c r="P17" s="281"/>
      <c r="Q17" s="269">
        <f>IF(SUM(Q18:Q19)=0,0,SUM(Q18:Q19))</f>
        <v>0</v>
      </c>
      <c r="R17" s="266">
        <f>IFERROR(Q17/(Q$17+Q$21),0)</f>
        <v>0</v>
      </c>
      <c r="S17" s="281"/>
      <c r="T17" s="269">
        <f>IF(SUM(T18:T19)=0,0,SUM(T18:T19))</f>
        <v>0</v>
      </c>
      <c r="U17" s="266">
        <f>IFERROR(T17/(T$17+T$21),0)</f>
        <v>0</v>
      </c>
      <c r="V17" s="281"/>
      <c r="W17" s="269">
        <f>IF(SUM(W18:W19)=0,0,SUM(W18:W19))</f>
        <v>0</v>
      </c>
      <c r="X17" s="266">
        <f>IFERROR(W17/(W$17+W$21),0)</f>
        <v>0</v>
      </c>
      <c r="Y17" s="281"/>
      <c r="AT17" s="82"/>
      <c r="AU17" s="82"/>
      <c r="AV17" s="82"/>
      <c r="AW17" s="82"/>
      <c r="AX17" s="82"/>
      <c r="AY17" s="82"/>
      <c r="AZ17" s="82"/>
      <c r="BA17" s="82"/>
      <c r="BB17" s="82"/>
      <c r="BC17" s="82"/>
      <c r="BD17" s="82"/>
      <c r="BE17" s="82"/>
      <c r="BF17" s="82"/>
      <c r="BG17" s="82"/>
      <c r="BH17" s="82"/>
      <c r="BI17" s="82"/>
    </row>
    <row r="18" spans="1:61" x14ac:dyDescent="0.35">
      <c r="A18" s="40" t="s">
        <v>8</v>
      </c>
      <c r="B18" s="270"/>
      <c r="C18" s="271">
        <f>IFERROR(B18/(B$18+B$22),0)</f>
        <v>0</v>
      </c>
      <c r="D18" s="272"/>
      <c r="E18" s="270"/>
      <c r="F18" s="271">
        <f>IFERROR(E18/(E$18+E$22),0)</f>
        <v>0</v>
      </c>
      <c r="G18" s="272"/>
      <c r="H18" s="270"/>
      <c r="I18" s="271">
        <f>IFERROR(H18/(H$18+H$22),0)</f>
        <v>0</v>
      </c>
      <c r="J18" s="272"/>
      <c r="K18" s="270"/>
      <c r="L18" s="271">
        <f>IFERROR(K18/(K$18+K$22),0)</f>
        <v>0</v>
      </c>
      <c r="M18" s="272"/>
      <c r="N18" s="270"/>
      <c r="O18" s="271">
        <f>IFERROR(N18/(N$18+N$22),0)</f>
        <v>0</v>
      </c>
      <c r="P18" s="272"/>
      <c r="Q18" s="270"/>
      <c r="R18" s="271">
        <f>IFERROR(Q18/(Q$18+Q$22),0)</f>
        <v>0</v>
      </c>
      <c r="S18" s="272"/>
      <c r="T18" s="270"/>
      <c r="U18" s="271">
        <f>IFERROR(T18/(T$18+T$22),0)</f>
        <v>0</v>
      </c>
      <c r="V18" s="272"/>
      <c r="W18" s="270"/>
      <c r="X18" s="271">
        <f>IFERROR(W18/(W$18+W$22),0)</f>
        <v>0</v>
      </c>
      <c r="Y18" s="272"/>
      <c r="AT18" s="82"/>
      <c r="AU18" s="82"/>
      <c r="AV18" s="82"/>
      <c r="AW18" s="82"/>
      <c r="AX18" s="82"/>
      <c r="AY18" s="82"/>
      <c r="AZ18" s="82"/>
      <c r="BA18" s="82"/>
      <c r="BB18" s="82"/>
      <c r="BC18" s="82"/>
      <c r="BD18" s="82"/>
      <c r="BE18" s="82"/>
      <c r="BF18" s="82"/>
      <c r="BG18" s="82"/>
      <c r="BH18" s="82"/>
      <c r="BI18" s="82"/>
    </row>
    <row r="19" spans="1:61" x14ac:dyDescent="0.35">
      <c r="A19" s="35" t="s">
        <v>7</v>
      </c>
      <c r="B19" s="270"/>
      <c r="C19" s="273">
        <f>IFERROR(B19/(B$19+B$23),0)</f>
        <v>0</v>
      </c>
      <c r="D19" s="274"/>
      <c r="E19" s="270"/>
      <c r="F19" s="273">
        <f>IFERROR(E19/(E$19+E$23),0)</f>
        <v>0</v>
      </c>
      <c r="G19" s="274"/>
      <c r="H19" s="270"/>
      <c r="I19" s="273">
        <f>IFERROR(H19/(H$19+H$23),0)</f>
        <v>0</v>
      </c>
      <c r="J19" s="274"/>
      <c r="K19" s="270"/>
      <c r="L19" s="273">
        <f>IFERROR(K19/(K$19+K$23),0)</f>
        <v>0</v>
      </c>
      <c r="M19" s="274"/>
      <c r="N19" s="270"/>
      <c r="O19" s="273">
        <f>IFERROR(N19/(N$19+N$23),0)</f>
        <v>0</v>
      </c>
      <c r="P19" s="274"/>
      <c r="Q19" s="270"/>
      <c r="R19" s="273">
        <f>IFERROR(Q19/(Q$19+Q$23),0)</f>
        <v>0</v>
      </c>
      <c r="S19" s="274"/>
      <c r="T19" s="270"/>
      <c r="U19" s="273">
        <f>IFERROR(T19/(T$19+T$23),0)</f>
        <v>0</v>
      </c>
      <c r="V19" s="274"/>
      <c r="W19" s="270"/>
      <c r="X19" s="273">
        <f>IFERROR(W19/(W$19+W$23),0)</f>
        <v>0</v>
      </c>
      <c r="Y19" s="274"/>
      <c r="AT19" s="82"/>
      <c r="AU19" s="82"/>
      <c r="AV19" s="82"/>
      <c r="AW19" s="82"/>
      <c r="AX19" s="82"/>
      <c r="AY19" s="82"/>
      <c r="AZ19" s="82"/>
      <c r="BA19" s="82"/>
      <c r="BB19" s="82"/>
      <c r="BC19" s="82"/>
      <c r="BD19" s="82"/>
      <c r="BE19" s="82"/>
      <c r="BF19" s="82"/>
      <c r="BG19" s="82"/>
      <c r="BH19" s="82"/>
      <c r="BI19" s="82"/>
    </row>
    <row r="20" spans="1:61" x14ac:dyDescent="0.35">
      <c r="A20" s="42"/>
      <c r="B20" s="282"/>
      <c r="C20" s="276"/>
      <c r="D20" s="277"/>
      <c r="E20" s="282"/>
      <c r="F20" s="276"/>
      <c r="G20" s="277"/>
      <c r="H20" s="282"/>
      <c r="I20" s="276"/>
      <c r="J20" s="277"/>
      <c r="K20" s="282"/>
      <c r="L20" s="276"/>
      <c r="M20" s="277"/>
      <c r="N20" s="282"/>
      <c r="O20" s="276"/>
      <c r="P20" s="277"/>
      <c r="Q20" s="282"/>
      <c r="R20" s="276"/>
      <c r="S20" s="277"/>
      <c r="T20" s="282"/>
      <c r="U20" s="276"/>
      <c r="V20" s="277"/>
      <c r="W20" s="282"/>
      <c r="X20" s="276"/>
      <c r="Y20" s="277"/>
      <c r="AT20" s="82"/>
      <c r="AU20" s="82"/>
      <c r="AV20" s="82"/>
      <c r="AW20" s="82"/>
      <c r="AX20" s="82"/>
      <c r="AY20" s="82"/>
      <c r="AZ20" s="82"/>
      <c r="BA20" s="82"/>
      <c r="BB20" s="82"/>
      <c r="BC20" s="82"/>
      <c r="BD20" s="82"/>
      <c r="BE20" s="82"/>
      <c r="BF20" s="82"/>
      <c r="BG20" s="82"/>
      <c r="BH20" s="82"/>
      <c r="BI20" s="82"/>
    </row>
    <row r="21" spans="1:61" x14ac:dyDescent="0.35">
      <c r="A21" s="39" t="s">
        <v>59</v>
      </c>
      <c r="B21" s="269">
        <f>IF(SUM(B22:B23)=0,0,SUM(B22:B23))</f>
        <v>0</v>
      </c>
      <c r="C21" s="266">
        <f>IFERROR(B21/(B$17+B$21),0)</f>
        <v>0</v>
      </c>
      <c r="D21" s="281"/>
      <c r="E21" s="269">
        <f>IF(SUM(E22:E23)=0,0,SUM(E22:E23))</f>
        <v>0</v>
      </c>
      <c r="F21" s="266">
        <f>IFERROR(E21/(E$17+E$21),0)</f>
        <v>0</v>
      </c>
      <c r="G21" s="281"/>
      <c r="H21" s="269">
        <f>IF(SUM(H22:H23)=0,0,SUM(H22:H23))</f>
        <v>0</v>
      </c>
      <c r="I21" s="266">
        <f>IFERROR(H21/(H$17+H$21),0)</f>
        <v>0</v>
      </c>
      <c r="J21" s="281"/>
      <c r="K21" s="269">
        <f>IF(SUM(K22:K23)=0,0,SUM(K22:K23))</f>
        <v>0</v>
      </c>
      <c r="L21" s="266">
        <f>IFERROR(K21/(K$17+K$21),0)</f>
        <v>0</v>
      </c>
      <c r="M21" s="281"/>
      <c r="N21" s="269">
        <f>IF(SUM(N22:N23)=0,0,SUM(N22:N23))</f>
        <v>0</v>
      </c>
      <c r="O21" s="266">
        <f>IFERROR(N21/(N$17+N$21),0)</f>
        <v>0</v>
      </c>
      <c r="P21" s="281"/>
      <c r="Q21" s="269">
        <f>IF(SUM(Q22:Q23)=0,0,SUM(Q22:Q23))</f>
        <v>0</v>
      </c>
      <c r="R21" s="266">
        <f>IFERROR(Q21/(Q$17+Q$21),0)</f>
        <v>0</v>
      </c>
      <c r="S21" s="281"/>
      <c r="T21" s="269">
        <f>IF(SUM(T22:T23)=0,0,SUM(T22:T23))</f>
        <v>0</v>
      </c>
      <c r="U21" s="266">
        <f>IFERROR(T21/(T$17+T$21),0)</f>
        <v>0</v>
      </c>
      <c r="V21" s="281"/>
      <c r="W21" s="269">
        <f>IF(SUM(W22:W23)=0,0,SUM(W22:W23))</f>
        <v>0</v>
      </c>
      <c r="X21" s="266">
        <f>IFERROR(W21/(W$17+W$21),0)</f>
        <v>0</v>
      </c>
      <c r="Y21" s="281"/>
      <c r="AT21" s="82"/>
      <c r="AU21" s="82"/>
      <c r="AV21" s="82"/>
      <c r="AW21" s="82"/>
      <c r="AX21" s="82"/>
      <c r="AY21" s="82"/>
      <c r="AZ21" s="82"/>
      <c r="BA21" s="82"/>
      <c r="BB21" s="82"/>
      <c r="BC21" s="82"/>
      <c r="BD21" s="82"/>
      <c r="BE21" s="82"/>
      <c r="BF21" s="82"/>
      <c r="BG21" s="82"/>
      <c r="BH21" s="82"/>
      <c r="BI21" s="82"/>
    </row>
    <row r="22" spans="1:61" x14ac:dyDescent="0.35">
      <c r="A22" s="40" t="s">
        <v>8</v>
      </c>
      <c r="B22" s="270"/>
      <c r="C22" s="273">
        <f>IFERROR(B22/(B$18+B$22),0)</f>
        <v>0</v>
      </c>
      <c r="D22" s="272"/>
      <c r="E22" s="270"/>
      <c r="F22" s="273">
        <f>IFERROR(E22/(E$18+E$22),0)</f>
        <v>0</v>
      </c>
      <c r="G22" s="272"/>
      <c r="H22" s="270"/>
      <c r="I22" s="273">
        <f>IFERROR(H22/(H$18+H$22),0)</f>
        <v>0</v>
      </c>
      <c r="J22" s="272"/>
      <c r="K22" s="270"/>
      <c r="L22" s="273">
        <f>IFERROR(K22/(K$18+K$22),0)</f>
        <v>0</v>
      </c>
      <c r="M22" s="272"/>
      <c r="N22" s="270"/>
      <c r="O22" s="273">
        <f>IFERROR(N22/(N$18+N$22),0)</f>
        <v>0</v>
      </c>
      <c r="P22" s="272"/>
      <c r="Q22" s="270"/>
      <c r="R22" s="273">
        <f>IFERROR(Q22/(Q$18+Q$22),0)</f>
        <v>0</v>
      </c>
      <c r="S22" s="272"/>
      <c r="T22" s="270"/>
      <c r="U22" s="273">
        <f>IFERROR(T22/(T$18+T$22),0)</f>
        <v>0</v>
      </c>
      <c r="V22" s="272"/>
      <c r="W22" s="270"/>
      <c r="X22" s="273">
        <f>IFERROR(W22/(W$18+W$22),0)</f>
        <v>0</v>
      </c>
      <c r="Y22" s="272"/>
      <c r="AT22" s="82"/>
      <c r="AU22" s="82"/>
      <c r="AV22" s="82"/>
      <c r="AW22" s="82"/>
      <c r="AX22" s="82"/>
      <c r="AY22" s="82"/>
      <c r="AZ22" s="82"/>
      <c r="BA22" s="82"/>
      <c r="BB22" s="82"/>
      <c r="BC22" s="82"/>
      <c r="BD22" s="82"/>
      <c r="BE22" s="82"/>
      <c r="BF22" s="82"/>
      <c r="BG22" s="82"/>
      <c r="BH22" s="82"/>
      <c r="BI22" s="82"/>
    </row>
    <row r="23" spans="1:61" x14ac:dyDescent="0.35">
      <c r="A23" s="40" t="s">
        <v>7</v>
      </c>
      <c r="B23" s="270"/>
      <c r="C23" s="273">
        <f>IFERROR(B23/(B$19+B$23),0)</f>
        <v>0</v>
      </c>
      <c r="D23" s="274"/>
      <c r="E23" s="270"/>
      <c r="F23" s="273">
        <f>IFERROR(E23/(E$19+E$23),0)</f>
        <v>0</v>
      </c>
      <c r="G23" s="274"/>
      <c r="H23" s="270"/>
      <c r="I23" s="273">
        <f>IFERROR(H23/(H$19+H$23),0)</f>
        <v>0</v>
      </c>
      <c r="J23" s="274"/>
      <c r="K23" s="270"/>
      <c r="L23" s="273">
        <f>IFERROR(K23/(K$19+K$23),0)</f>
        <v>0</v>
      </c>
      <c r="M23" s="274"/>
      <c r="N23" s="270"/>
      <c r="O23" s="273">
        <f>IFERROR(N23/(N$19+N$23),0)</f>
        <v>0</v>
      </c>
      <c r="P23" s="274"/>
      <c r="Q23" s="270"/>
      <c r="R23" s="273">
        <f>IFERROR(Q23/(Q$19+Q$23),0)</f>
        <v>0</v>
      </c>
      <c r="S23" s="274"/>
      <c r="T23" s="270"/>
      <c r="U23" s="273">
        <f>IFERROR(T23/(T$19+T$23),0)</f>
        <v>0</v>
      </c>
      <c r="V23" s="274"/>
      <c r="W23" s="270"/>
      <c r="X23" s="273">
        <f>IFERROR(W23/(W$19+W$23),0)</f>
        <v>0</v>
      </c>
      <c r="Y23" s="274"/>
      <c r="AT23" s="82"/>
      <c r="AU23" s="82"/>
      <c r="AV23" s="82"/>
      <c r="AW23" s="82"/>
      <c r="AX23" s="82"/>
      <c r="AY23" s="82"/>
      <c r="AZ23" s="82"/>
      <c r="BA23" s="82"/>
      <c r="BB23" s="82"/>
      <c r="BC23" s="82"/>
      <c r="BD23" s="82"/>
      <c r="BE23" s="82"/>
      <c r="BF23" s="82"/>
      <c r="BG23" s="82"/>
      <c r="BH23" s="82"/>
      <c r="BI23" s="82"/>
    </row>
    <row r="24" spans="1:61" x14ac:dyDescent="0.35">
      <c r="A24" s="42"/>
      <c r="B24" s="275"/>
      <c r="C24" s="276"/>
      <c r="D24" s="283"/>
      <c r="E24" s="275"/>
      <c r="F24" s="276"/>
      <c r="G24" s="283"/>
      <c r="H24" s="275"/>
      <c r="I24" s="276"/>
      <c r="J24" s="283"/>
      <c r="K24" s="275"/>
      <c r="L24" s="276"/>
      <c r="M24" s="283"/>
      <c r="N24" s="275"/>
      <c r="O24" s="276"/>
      <c r="P24" s="283"/>
      <c r="Q24" s="275"/>
      <c r="R24" s="276"/>
      <c r="S24" s="283"/>
      <c r="T24" s="275"/>
      <c r="U24" s="276"/>
      <c r="V24" s="283"/>
      <c r="W24" s="275"/>
      <c r="X24" s="276"/>
      <c r="Y24" s="283"/>
      <c r="AT24" s="82"/>
      <c r="AU24" s="82"/>
      <c r="AV24" s="82"/>
      <c r="AW24" s="82"/>
      <c r="AX24" s="82"/>
      <c r="AY24" s="82"/>
      <c r="AZ24" s="82"/>
      <c r="BA24" s="82"/>
      <c r="BB24" s="82"/>
      <c r="BC24" s="82"/>
      <c r="BD24" s="82"/>
      <c r="BE24" s="82"/>
      <c r="BF24" s="82"/>
      <c r="BG24" s="82"/>
      <c r="BH24" s="82"/>
      <c r="BI24" s="82"/>
    </row>
    <row r="25" spans="1:61" x14ac:dyDescent="0.35">
      <c r="A25" s="159" t="s">
        <v>152</v>
      </c>
      <c r="B25" s="284"/>
      <c r="C25" s="273">
        <f>IFERROR(D25/(D$18+D$22),0)</f>
        <v>0</v>
      </c>
      <c r="D25" s="272"/>
      <c r="E25" s="284"/>
      <c r="F25" s="273">
        <f>IFERROR(G25/(G$18+G$22),0)</f>
        <v>0</v>
      </c>
      <c r="G25" s="272"/>
      <c r="H25" s="284"/>
      <c r="I25" s="273">
        <f>IFERROR(J25/(J$18+J$22),0)</f>
        <v>0</v>
      </c>
      <c r="J25" s="272"/>
      <c r="K25" s="284"/>
      <c r="L25" s="273">
        <f>IFERROR(M25/(M$18+M$22),0)</f>
        <v>0</v>
      </c>
      <c r="M25" s="272"/>
      <c r="N25" s="284"/>
      <c r="O25" s="273">
        <f>IFERROR(P25/(P$18+P$22),0)</f>
        <v>0</v>
      </c>
      <c r="P25" s="272"/>
      <c r="Q25" s="284"/>
      <c r="R25" s="273">
        <f>IFERROR(S25/(S$18+S$22),0)</f>
        <v>0</v>
      </c>
      <c r="S25" s="272"/>
      <c r="T25" s="284"/>
      <c r="U25" s="273">
        <f>IFERROR(V25/(V$18+V$22),0)</f>
        <v>0</v>
      </c>
      <c r="V25" s="272"/>
      <c r="W25" s="284"/>
      <c r="X25" s="273">
        <f>IFERROR(Y25/(Y$18+Y$22),0)</f>
        <v>0</v>
      </c>
      <c r="Y25" s="272"/>
    </row>
    <row r="27" spans="1:61" ht="26" x14ac:dyDescent="0.35">
      <c r="A27" s="43"/>
      <c r="B27" s="155" t="s">
        <v>1</v>
      </c>
      <c r="C27" s="463" t="s">
        <v>2</v>
      </c>
      <c r="D27" s="466"/>
      <c r="E27" s="466"/>
      <c r="F27" s="467"/>
    </row>
    <row r="28" spans="1:61" x14ac:dyDescent="0.35">
      <c r="A28" s="99"/>
      <c r="B28" s="53" t="str">
        <f>$B$6</f>
        <v>NA</v>
      </c>
      <c r="C28" s="53" t="str">
        <f>$E$6</f>
        <v>NA</v>
      </c>
      <c r="D28" s="53" t="str">
        <f>$H$6</f>
        <v>NA</v>
      </c>
      <c r="E28" s="53" t="str">
        <f>$K$6</f>
        <v>NA</v>
      </c>
      <c r="F28" s="53" t="str">
        <f>$N$6</f>
        <v>NA</v>
      </c>
    </row>
    <row r="29" spans="1:61" x14ac:dyDescent="0.35">
      <c r="A29" s="85" t="s">
        <v>60</v>
      </c>
      <c r="B29" s="52"/>
      <c r="C29" s="52"/>
      <c r="D29" s="52"/>
      <c r="E29" s="52"/>
      <c r="F29" s="52"/>
    </row>
    <row r="30" spans="1:61" x14ac:dyDescent="0.35">
      <c r="A30" s="152" t="s">
        <v>61</v>
      </c>
      <c r="B30" s="263"/>
      <c r="C30" s="263"/>
      <c r="D30" s="263"/>
      <c r="E30" s="263"/>
      <c r="F30" s="263"/>
      <c r="G30" s="160"/>
    </row>
    <row r="31" spans="1:61" x14ac:dyDescent="0.35">
      <c r="A31" s="152" t="s">
        <v>62</v>
      </c>
      <c r="B31" s="263"/>
      <c r="C31" s="263"/>
      <c r="D31" s="263"/>
      <c r="E31" s="263"/>
      <c r="F31" s="263"/>
      <c r="G31" s="160"/>
    </row>
    <row r="32" spans="1:61" x14ac:dyDescent="0.35">
      <c r="A32" s="152" t="s">
        <v>63</v>
      </c>
      <c r="B32" s="263"/>
      <c r="C32" s="263"/>
      <c r="D32" s="263"/>
      <c r="E32" s="263"/>
      <c r="F32" s="263"/>
      <c r="G32" s="160"/>
    </row>
    <row r="33" spans="1:7" x14ac:dyDescent="0.35">
      <c r="A33" s="152" t="s">
        <v>64</v>
      </c>
      <c r="B33" s="263"/>
      <c r="C33" s="263"/>
      <c r="D33" s="263"/>
      <c r="E33" s="263"/>
      <c r="F33" s="263"/>
      <c r="G33" s="160"/>
    </row>
  </sheetData>
  <sheetProtection algorithmName="SHA-512" hashValue="rfXfcOb+A65do9MMVsO+gY25aHkH749TZ4TwLzqZkOVm9QxrRSdzxUEdYvqM9OE/AgEI1dIFWad6HT2VrV00oQ==" saltValue="UZJAe7P25FkKtAwgl7te5g==" spinCount="100000" sheet="1" objects="1" scenarios="1" formatColumns="0"/>
  <mergeCells count="13">
    <mergeCell ref="H6:J6"/>
    <mergeCell ref="N6:P6"/>
    <mergeCell ref="K6:M6"/>
    <mergeCell ref="E5:Y5"/>
    <mergeCell ref="Q6:S6"/>
    <mergeCell ref="T6:V6"/>
    <mergeCell ref="W6:Y6"/>
    <mergeCell ref="B3:D3"/>
    <mergeCell ref="B6:D6"/>
    <mergeCell ref="B2:D2"/>
    <mergeCell ref="C27:F27"/>
    <mergeCell ref="B5:D5"/>
    <mergeCell ref="E6:G6"/>
  </mergeCells>
  <pageMargins left="0.4" right="0.4" top="1.85" bottom="0.75" header="0.3" footer="0.3"/>
  <pageSetup scale="36" orientation="landscape" r:id="rId1"/>
  <headerFooter scaleWithDoc="0">
    <oddHeader>&amp;C&amp;"Arial,Regular"&amp;G
Claims Activity Report
Section III - &amp;A</oddHeader>
    <oddFooter>&amp;L&amp;"Arial,Regular"&amp;10Claims Activity - Report #47&amp;C&amp;"Arial,Regular"&amp;10Rev. v9 2019-07&amp;R&amp;"Arial,Regular"&amp;10&amp;P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L33"/>
  <sheetViews>
    <sheetView showGridLines="0" zoomScale="75" zoomScaleNormal="75" workbookViewId="0"/>
  </sheetViews>
  <sheetFormatPr defaultColWidth="8.7265625" defaultRowHeight="14.5" x14ac:dyDescent="0.35"/>
  <cols>
    <col min="1" max="1" width="47.1796875" style="98" bestFit="1" customWidth="1"/>
    <col min="2" max="25" width="12.7265625" style="98" customWidth="1"/>
    <col min="26" max="16384" width="8.7265625" style="98"/>
  </cols>
  <sheetData>
    <row r="1" spans="1:64" ht="15" customHeight="1" x14ac:dyDescent="0.45">
      <c r="A1" s="31" t="s">
        <v>3</v>
      </c>
      <c r="B1" s="51">
        <f>Summary!B1</f>
        <v>0</v>
      </c>
      <c r="C1" s="38" t="s">
        <v>4</v>
      </c>
      <c r="D1" s="45">
        <f>Summary!D1</f>
        <v>0</v>
      </c>
      <c r="F1" s="137"/>
      <c r="G1" s="156"/>
    </row>
    <row r="2" spans="1:64" ht="15" customHeight="1" x14ac:dyDescent="0.35">
      <c r="A2" s="31" t="s">
        <v>5</v>
      </c>
      <c r="B2" s="405">
        <f>Summary!B2</f>
        <v>0</v>
      </c>
      <c r="C2" s="405"/>
      <c r="D2" s="405"/>
      <c r="F2" s="142"/>
      <c r="G2" s="156"/>
    </row>
    <row r="3" spans="1:64" ht="15" customHeight="1" x14ac:dyDescent="0.35">
      <c r="A3" s="31" t="s">
        <v>6</v>
      </c>
      <c r="B3" s="406">
        <f>Summary!B3</f>
        <v>0</v>
      </c>
      <c r="C3" s="406"/>
      <c r="D3" s="406"/>
    </row>
    <row r="5" spans="1:64" x14ac:dyDescent="0.35">
      <c r="A5" s="157"/>
      <c r="B5" s="463" t="s">
        <v>1</v>
      </c>
      <c r="C5" s="464"/>
      <c r="D5" s="465"/>
      <c r="E5" s="463" t="s">
        <v>2</v>
      </c>
      <c r="F5" s="468"/>
      <c r="G5" s="468"/>
      <c r="H5" s="468"/>
      <c r="I5" s="468"/>
      <c r="J5" s="468"/>
      <c r="K5" s="468"/>
      <c r="L5" s="468"/>
      <c r="M5" s="468"/>
      <c r="N5" s="468"/>
      <c r="O5" s="468"/>
      <c r="P5" s="468"/>
      <c r="Q5" s="468"/>
      <c r="R5" s="468"/>
      <c r="S5" s="468"/>
      <c r="T5" s="468"/>
      <c r="U5" s="468"/>
      <c r="V5" s="468"/>
      <c r="W5" s="468"/>
      <c r="X5" s="468"/>
      <c r="Y5" s="469"/>
    </row>
    <row r="6" spans="1:64" ht="15.5" x14ac:dyDescent="0.35">
      <c r="A6" s="161" t="s">
        <v>19</v>
      </c>
      <c r="B6" s="463" t="str">
        <f>IF(MONTH($D$1)=3,"Q1 "&amp; YEAR($D$1),IF(MONTH($D$1)=6,"Q2 "&amp; YEAR($D$1),IF(MONTH($D$1)=9,"Q3 "&amp; YEAR($D$1),IF(MONTH($D$1)=12,"Q4 "&amp; YEAR($D$1),"NA"))))</f>
        <v>NA</v>
      </c>
      <c r="C6" s="464" t="str">
        <f>IF(MONTH(B$1)=3,"Q1 "&amp; YEAR(B$1),IF(MONTH(B$1)=6,"Q2 "&amp; YEAR(B$1),IF(MONTH(B$1)=9,"Q3 "&amp; YEAR(B$1),IF(MONTH(B$1)=12,"Q4 "&amp; YEAR(B$1),"NA"))))</f>
        <v>NA</v>
      </c>
      <c r="D6" s="465" t="e">
        <f>IF(MONTH(C$1)=3,"Q1 "&amp; YEAR(C$1),IF(MONTH(C$1)=6,"Q2 "&amp; YEAR(C$1),IF(MONTH(C$1)=9,"Q3 "&amp; YEAR(C$1),IF(MONTH(C$1)=12,"Q4 "&amp; YEAR(C$1),"NA"))))</f>
        <v>#VALUE!</v>
      </c>
      <c r="E6" s="463" t="str">
        <f>IF(MONTH($D$1)=3,"Q4 "&amp;YEAR($D$1)-1,IF(MONTH($D$1)=6,"Q1 "&amp;YEAR($D$1),IF(MONTH($D$1)=9,"Q2 "&amp;YEAR($D$1),IF(MONTH($D$1)=12,"Q3 "&amp;YEAR($D$1),"NA"))))</f>
        <v>NA</v>
      </c>
      <c r="F6" s="464" t="e">
        <f>IF(MONTH(C$1)=3,"Q4 "&amp;YEAR(C$1)-1,IF(MONTH(C$1)=6,"Q1 "&amp;YEAR(C$1),IF(MONTH(C$1)=9,"Q2 "&amp;YEAR(C$1),IF(MONTH(C$1)=12,"Q3 "&amp;YEAR(C$1),"NA"))))</f>
        <v>#VALUE!</v>
      </c>
      <c r="G6" s="465" t="str">
        <f>IF(MONTH(D$1)=3,"Q4 "&amp;YEAR(D$1)-1,IF(MONTH(D$1)=6,"Q1 "&amp;YEAR(D$1),IF(MONTH(D$1)=9,"Q2 "&amp;YEAR(D$1),IF(MONTH(D$1)=12,"Q3 "&amp;YEAR(D$1),"NA"))))</f>
        <v>NA</v>
      </c>
      <c r="H6" s="463" t="str">
        <f>IF(MONTH($D$1)=3,"Q3 "&amp;YEAR($D$1)-1,IF(MONTH($D$1)=6,"Q4 "&amp;YEAR($D$1)-1,IF(MONTH($D$1)=9,"Q1 "&amp;YEAR($D$1),IF(MONTH($D$1)=12,"Q2 "&amp;YEAR($D$1),"NA"))))</f>
        <v>NA</v>
      </c>
      <c r="I6" s="464" t="str">
        <f>IF(MONTH(D$1)=3,"Q3 "&amp;YEAR(D$1)-1,IF(MONTH(D$1)=6,"Q4 "&amp;YEAR(D$1)-1,IF(MONTH(D$1)=9,"Q1 "&amp;YEAR(D$1),IF(MONTH(D$1)=12,"Q2 "&amp;YEAR(D$1),"NA"))))</f>
        <v>NA</v>
      </c>
      <c r="J6" s="465" t="str">
        <f>IF(MONTH(E$1)=3,"Q3 "&amp;YEAR(E$1)-1,IF(MONTH(E$1)=6,"Q4 "&amp;YEAR(E$1)-1,IF(MONTH(E$1)=9,"Q1 "&amp;YEAR(E$1),IF(MONTH(E$1)=12,"Q2 "&amp;YEAR(E$1),"NA"))))</f>
        <v>NA</v>
      </c>
      <c r="K6" s="463" t="str">
        <f>IF(MONTH($D$1)=3,"Q2 "&amp;YEAR($D$1)-1,IF(MONTH($D$1)=6,"Q3 "&amp;YEAR($D$1)-1,IF(MONTH($D$1)=9,"Q4 "&amp;YEAR($D$1)-1,IF(MONTH($D$1)=12,"Q1 "&amp;YEAR($D$1),"NA"))))</f>
        <v>NA</v>
      </c>
      <c r="L6" s="464" t="str">
        <f>IF(MONTH(E$1)=3,"Q2 "&amp;YEAR(E$1)-1,IF(MONTH(E$1)=6,"Q3 "&amp;YEAR(E$1)-1,IF(MONTH(E$1)=9,"Q4 "&amp;YEAR(E$1)-1,IF(MONTH(E$1)=12,"Q1 "&amp;YEAR(E$1),"NA"))))</f>
        <v>NA</v>
      </c>
      <c r="M6" s="465" t="str">
        <f>IF(MONTH(F$1)=3,"Q2 "&amp;YEAR(F$1)-1,IF(MONTH(F$1)=6,"Q3 "&amp;YEAR(F$1)-1,IF(MONTH(F$1)=9,"Q4 "&amp;YEAR(F$1)-1,IF(MONTH(F$1)=12,"Q1 "&amp;YEAR(F$1),"NA"))))</f>
        <v>NA</v>
      </c>
      <c r="N6" s="463" t="str">
        <f>IF(MONTH($D$1)=3,"Q1 "&amp; YEAR($D$1)-1,IF(MONTH($D$1)=6,"Q2 "&amp; YEAR($D$1)-1,IF(MONTH($D$1)=9,"Q3 "&amp; YEAR($D$1)-1,IF(MONTH($D$1)=12,"Q4 "&amp; YEAR($D$1)-1,"NA"))))</f>
        <v>NA</v>
      </c>
      <c r="O6" s="464" t="str">
        <f>IF(MONTH(F$1)=3,"Q1 "&amp; YEAR(F$1)-1,IF(MONTH(F$1)=6,"Q2 "&amp; YEAR(F$1)-1,IF(MONTH(F$1)=9,"Q3 "&amp; YEAR(F$1)-1,IF(MONTH(F$1)=12,"Q4 "&amp; YEAR(F$1)-1,"NA"))))</f>
        <v>NA</v>
      </c>
      <c r="P6" s="465" t="str">
        <f>IF(MONTH(G$1)=3,"Q1 "&amp; YEAR(G$1)-1,IF(MONTH(G$1)=6,"Q2 "&amp; YEAR(G$1)-1,IF(MONTH(G$1)=9,"Q3 "&amp; YEAR(G$1)-1,IF(MONTH(G$1)=12,"Q4 "&amp; YEAR(G$1)-1,"NA"))))</f>
        <v>NA</v>
      </c>
      <c r="Q6" s="463" t="str">
        <f>IF(MONTH($D$1)=3,"Q4 "&amp;YEAR($D$1)-2,IF(MONTH($D$1)=6,"Q1 "&amp;YEAR($D$1)-1,IF(MONTH($D$1)=9,"Q2 "&amp;YEAR($D$1)-1,IF(MONTH($D$1)=12,"Q3 "&amp;YEAR($D$1)-1,"NA"))))</f>
        <v>NA</v>
      </c>
      <c r="R6" s="464" t="str">
        <f>IF(MONTH(G$1)=3,"Q4 "&amp;YEAR(G$1)-2,IF(MONTH(G$1)=6,"Q1 "&amp;YEAR(G$1)-1,IF(MONTH(G$1)=9,"Q2 "&amp;YEAR(G$1)-1,IF(MONTH(G$1)=12,"Q3 "&amp;YEAR(G$1)-1,"NA"))))</f>
        <v>NA</v>
      </c>
      <c r="S6" s="465" t="str">
        <f>IF(MONTH(H$1)=3,"Q4 "&amp;YEAR(H$1)-2,IF(MONTH(H$1)=6,"Q1 "&amp;YEAR(H$1)-1,IF(MONTH(H$1)=9,"Q2 "&amp;YEAR(H$1)-1,IF(MONTH(H$1)=12,"Q3 "&amp;YEAR(H$1)-1,"NA"))))</f>
        <v>NA</v>
      </c>
      <c r="T6" s="463" t="str">
        <f>IF(MONTH($D$1)=3,"Q3 "&amp;YEAR($D$1)-2,IF(MONTH($D$1)=6,"Q4 "&amp;YEAR($D$1)-2,IF(MONTH($D$1)=9,"Q1 "&amp;YEAR($D$1)-1,IF(MONTH($D$1)=12,"Q2 "&amp;YEAR($D$1)-1,"NA"))))</f>
        <v>NA</v>
      </c>
      <c r="U6" s="464" t="str">
        <f>IF(MONTH(H$1)=3,"Q3 "&amp;YEAR(H$1)-2,IF(MONTH(H$1)=6,"Q4 "&amp;YEAR(H$1)-2,IF(MONTH(H$1)=9,"Q1 "&amp;YEAR(H$1)-1,IF(MONTH(H$1)=12,"Q2 "&amp;YEAR(H$1)-1,"NA"))))</f>
        <v>NA</v>
      </c>
      <c r="V6" s="465" t="str">
        <f>IF(MONTH(I$1)=3,"Q3 "&amp;YEAR(I$1)-2,IF(MONTH(I$1)=6,"Q4 "&amp;YEAR(I$1)-2,IF(MONTH(I$1)=9,"Q1 "&amp;YEAR(I$1)-1,IF(MONTH(I$1)=12,"Q2 "&amp;YEAR(I$1)-1,"NA"))))</f>
        <v>NA</v>
      </c>
      <c r="W6" s="463" t="str">
        <f>IF(MONTH($D$1)=3,"Q2 "&amp;YEAR($D$1)-2,IF(MONTH($D$1)=6,"Q3 "&amp;YEAR($D$1)-2,IF(MONTH($D$1)=9,"Q4 "&amp;YEAR($D$1)-2,IF(MONTH($D$1)=12,"Q1 "&amp;YEAR($D$1)-1,"NA"))))</f>
        <v>NA</v>
      </c>
      <c r="X6" s="464" t="str">
        <f>IF(MONTH(I$1)=3,"Q2 "&amp;YEAR(I$1)-2,IF(MONTH(I$1)=6,"Q3 "&amp;YEAR(I$1)-2,IF(MONTH(I$1)=9,"Q4 "&amp;YEAR(I$1)-2,IF(MONTH(I$1)=12,"Q1 "&amp;YEAR(I$1)-1,"NA"))))</f>
        <v>NA</v>
      </c>
      <c r="Y6" s="465" t="str">
        <f>IF(MONTH(J$1)=3,"Q2 "&amp;YEAR(J$1)-2,IF(MONTH(J$1)=6,"Q3 "&amp;YEAR(J$1)-2,IF(MONTH(J$1)=9,"Q4 "&amp;YEAR(J$1)-2,IF(MONTH(J$1)=12,"Q1 "&amp;YEAR(J$1)-1,"NA"))))</f>
        <v>NA</v>
      </c>
      <c r="AW6" s="82"/>
      <c r="AX6" s="82"/>
      <c r="AY6" s="82"/>
      <c r="AZ6" s="82"/>
      <c r="BA6" s="82"/>
      <c r="BB6" s="82"/>
      <c r="BC6" s="82"/>
      <c r="BD6" s="82"/>
      <c r="BE6" s="82"/>
      <c r="BF6" s="82"/>
      <c r="BG6" s="82"/>
      <c r="BH6" s="82"/>
      <c r="BI6" s="82"/>
      <c r="BJ6" s="82"/>
      <c r="BK6" s="82"/>
      <c r="BL6" s="82"/>
    </row>
    <row r="7" spans="1:64" x14ac:dyDescent="0.35">
      <c r="A7" s="149"/>
      <c r="B7" s="44" t="s">
        <v>11</v>
      </c>
      <c r="C7" s="44" t="s">
        <v>13</v>
      </c>
      <c r="D7" s="44" t="s">
        <v>12</v>
      </c>
      <c r="E7" s="32" t="s">
        <v>11</v>
      </c>
      <c r="F7" s="32" t="s">
        <v>13</v>
      </c>
      <c r="G7" s="32" t="s">
        <v>12</v>
      </c>
      <c r="H7" s="32" t="s">
        <v>11</v>
      </c>
      <c r="I7" s="32" t="s">
        <v>13</v>
      </c>
      <c r="J7" s="32" t="s">
        <v>12</v>
      </c>
      <c r="K7" s="32" t="s">
        <v>11</v>
      </c>
      <c r="L7" s="32" t="s">
        <v>13</v>
      </c>
      <c r="M7" s="32" t="s">
        <v>12</v>
      </c>
      <c r="N7" s="32" t="s">
        <v>11</v>
      </c>
      <c r="O7" s="32" t="s">
        <v>13</v>
      </c>
      <c r="P7" s="32" t="s">
        <v>12</v>
      </c>
      <c r="Q7" s="32" t="s">
        <v>11</v>
      </c>
      <c r="R7" s="32" t="s">
        <v>13</v>
      </c>
      <c r="S7" s="32" t="s">
        <v>12</v>
      </c>
      <c r="T7" s="32" t="s">
        <v>11</v>
      </c>
      <c r="U7" s="32" t="s">
        <v>13</v>
      </c>
      <c r="V7" s="32" t="s">
        <v>12</v>
      </c>
      <c r="W7" s="32" t="s">
        <v>11</v>
      </c>
      <c r="X7" s="32" t="s">
        <v>13</v>
      </c>
      <c r="Y7" s="32" t="s">
        <v>12</v>
      </c>
      <c r="AW7" s="82"/>
      <c r="AX7" s="82"/>
      <c r="AY7" s="82"/>
      <c r="AZ7" s="82"/>
      <c r="BA7" s="82"/>
      <c r="BB7" s="82"/>
      <c r="BC7" s="82"/>
      <c r="BD7" s="82"/>
      <c r="BE7" s="82"/>
      <c r="BF7" s="82"/>
      <c r="BG7" s="82"/>
      <c r="BH7" s="82"/>
      <c r="BI7" s="82"/>
      <c r="BJ7" s="82"/>
      <c r="BK7" s="82"/>
      <c r="BL7" s="82"/>
    </row>
    <row r="8" spans="1:64" s="158" customFormat="1" x14ac:dyDescent="0.35">
      <c r="A8" s="152" t="s">
        <v>51</v>
      </c>
      <c r="B8" s="285"/>
      <c r="C8" s="265"/>
      <c r="D8" s="265"/>
      <c r="E8" s="285"/>
      <c r="F8" s="265"/>
      <c r="G8" s="265"/>
      <c r="H8" s="285"/>
      <c r="I8" s="265"/>
      <c r="J8" s="265"/>
      <c r="K8" s="285"/>
      <c r="L8" s="265"/>
      <c r="M8" s="265"/>
      <c r="N8" s="285"/>
      <c r="O8" s="265"/>
      <c r="P8" s="265"/>
      <c r="Q8" s="285"/>
      <c r="R8" s="265"/>
      <c r="S8" s="265"/>
      <c r="T8" s="285"/>
      <c r="U8" s="265"/>
      <c r="V8" s="265"/>
      <c r="W8" s="285"/>
      <c r="X8" s="265"/>
      <c r="Y8" s="265"/>
      <c r="AW8" s="82"/>
      <c r="AX8" s="82"/>
      <c r="AY8" s="82"/>
      <c r="AZ8" s="82"/>
      <c r="BA8" s="82"/>
      <c r="BB8" s="82"/>
      <c r="BC8" s="82"/>
      <c r="BD8" s="82"/>
      <c r="BE8" s="82"/>
      <c r="BF8" s="82"/>
      <c r="BG8" s="82"/>
      <c r="BH8" s="82"/>
      <c r="BI8" s="82"/>
      <c r="BJ8" s="82"/>
      <c r="BK8" s="82"/>
      <c r="BL8" s="82"/>
    </row>
    <row r="9" spans="1:64" s="158" customFormat="1" x14ac:dyDescent="0.35">
      <c r="A9" s="152" t="s">
        <v>53</v>
      </c>
      <c r="B9" s="285"/>
      <c r="C9" s="286">
        <f>IFERROR(B9/B8,0)</f>
        <v>0</v>
      </c>
      <c r="D9" s="265"/>
      <c r="E9" s="285"/>
      <c r="F9" s="286">
        <f>IFERROR(E9/E8,0)</f>
        <v>0</v>
      </c>
      <c r="G9" s="265"/>
      <c r="H9" s="285"/>
      <c r="I9" s="286">
        <f>IFERROR(H9/H8,0)</f>
        <v>0</v>
      </c>
      <c r="J9" s="265"/>
      <c r="K9" s="285"/>
      <c r="L9" s="286">
        <f>IFERROR(K9/K8,0)</f>
        <v>0</v>
      </c>
      <c r="M9" s="265"/>
      <c r="N9" s="285"/>
      <c r="O9" s="286">
        <f>IFERROR(N9/N8,0)</f>
        <v>0</v>
      </c>
      <c r="P9" s="265"/>
      <c r="Q9" s="285"/>
      <c r="R9" s="286">
        <f>IFERROR(Q9/Q8,0)</f>
        <v>0</v>
      </c>
      <c r="S9" s="265"/>
      <c r="T9" s="285"/>
      <c r="U9" s="286">
        <f>IFERROR(T9/T8,0)</f>
        <v>0</v>
      </c>
      <c r="V9" s="265"/>
      <c r="W9" s="285"/>
      <c r="X9" s="266">
        <f>IFERROR(W9/W8,0)</f>
        <v>0</v>
      </c>
      <c r="Y9" s="265"/>
      <c r="AW9" s="82"/>
      <c r="AX9" s="82"/>
      <c r="AY9" s="82"/>
      <c r="AZ9" s="82"/>
      <c r="BA9" s="82"/>
      <c r="BB9" s="82"/>
      <c r="BC9" s="82"/>
      <c r="BD9" s="82"/>
      <c r="BE9" s="82"/>
      <c r="BF9" s="82"/>
      <c r="BG9" s="82"/>
      <c r="BH9" s="82"/>
      <c r="BI9" s="82"/>
      <c r="BJ9" s="82"/>
      <c r="BK9" s="82"/>
      <c r="BL9" s="82"/>
    </row>
    <row r="10" spans="1:64" x14ac:dyDescent="0.35">
      <c r="A10" s="33" t="s">
        <v>54</v>
      </c>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AT10" s="82"/>
      <c r="AU10" s="82"/>
      <c r="AV10" s="82"/>
      <c r="AW10" s="82"/>
      <c r="AX10" s="82"/>
      <c r="AY10" s="82"/>
      <c r="AZ10" s="82"/>
      <c r="BA10" s="82"/>
      <c r="BB10" s="82"/>
      <c r="BC10" s="82"/>
      <c r="BD10" s="82"/>
      <c r="BE10" s="82"/>
      <c r="BF10" s="82"/>
      <c r="BG10" s="82"/>
      <c r="BH10" s="82"/>
      <c r="BI10" s="82"/>
    </row>
    <row r="11" spans="1:64" x14ac:dyDescent="0.35">
      <c r="A11" s="37" t="s">
        <v>55</v>
      </c>
      <c r="B11" s="49"/>
      <c r="C11" s="49"/>
      <c r="D11" s="41"/>
      <c r="E11" s="49"/>
      <c r="F11" s="49"/>
      <c r="G11" s="41"/>
      <c r="H11" s="49"/>
      <c r="I11" s="49"/>
      <c r="J11" s="41"/>
      <c r="K11" s="49"/>
      <c r="L11" s="49"/>
      <c r="M11" s="41"/>
      <c r="N11" s="49"/>
      <c r="O11" s="49"/>
      <c r="P11" s="41"/>
      <c r="Q11" s="49"/>
      <c r="R11" s="49"/>
      <c r="S11" s="41"/>
      <c r="T11" s="49"/>
      <c r="U11" s="49"/>
      <c r="V11" s="41"/>
      <c r="W11" s="49"/>
      <c r="X11" s="49"/>
      <c r="Y11" s="41"/>
      <c r="AT11" s="82"/>
      <c r="AU11" s="82"/>
      <c r="AV11" s="82"/>
      <c r="AW11" s="82"/>
      <c r="AX11" s="82"/>
      <c r="AY11" s="82"/>
      <c r="AZ11" s="82"/>
      <c r="BA11" s="82"/>
      <c r="BB11" s="82"/>
      <c r="BC11" s="82"/>
      <c r="BD11" s="82"/>
      <c r="BE11" s="82"/>
      <c r="BF11" s="82"/>
      <c r="BG11" s="82"/>
      <c r="BH11" s="82"/>
      <c r="BI11" s="82"/>
    </row>
    <row r="12" spans="1:64" x14ac:dyDescent="0.35">
      <c r="A12" s="39" t="s">
        <v>56</v>
      </c>
      <c r="B12" s="287">
        <f>IF(SUM(B13:B14)=0,0,SUM(B13:B14))</f>
        <v>0</v>
      </c>
      <c r="C12" s="286">
        <f>IFERROR(B12/(B$17+B$21),0)</f>
        <v>0</v>
      </c>
      <c r="D12" s="265"/>
      <c r="E12" s="287">
        <f>IF(SUM(E13:E14)=0,0,SUM(E13:E14))</f>
        <v>0</v>
      </c>
      <c r="F12" s="286">
        <f>IFERROR(E12/(E$17+E$21),0)</f>
        <v>0</v>
      </c>
      <c r="G12" s="265"/>
      <c r="H12" s="287">
        <f>IF(SUM(H13:H14)=0,0,SUM(H13:H14))</f>
        <v>0</v>
      </c>
      <c r="I12" s="286">
        <f>IFERROR(H12/(H$17+H$21),0)</f>
        <v>0</v>
      </c>
      <c r="J12" s="265"/>
      <c r="K12" s="287">
        <f>IF(SUM(K13:K14)=0,0,SUM(K13:K14))</f>
        <v>0</v>
      </c>
      <c r="L12" s="286">
        <f>IFERROR(K12/(K$17+K$21),0)</f>
        <v>0</v>
      </c>
      <c r="M12" s="265"/>
      <c r="N12" s="287">
        <f>IF(SUM(N13:N14)=0,0,SUM(N13:N14))</f>
        <v>0</v>
      </c>
      <c r="O12" s="286">
        <f>IFERROR(N12/(N$17+N$21),0)</f>
        <v>0</v>
      </c>
      <c r="P12" s="265"/>
      <c r="Q12" s="287">
        <f>IF(SUM(Q13:Q14)=0,0,SUM(Q13:Q14))</f>
        <v>0</v>
      </c>
      <c r="R12" s="286">
        <f>IFERROR(Q12/(Q$17+Q$21),0)</f>
        <v>0</v>
      </c>
      <c r="S12" s="265"/>
      <c r="T12" s="287">
        <f>IF(SUM(T13:T14)=0,0,SUM(T13:T14))</f>
        <v>0</v>
      </c>
      <c r="U12" s="286">
        <f>IFERROR(T12/(T$17+T$21),0)</f>
        <v>0</v>
      </c>
      <c r="V12" s="265"/>
      <c r="W12" s="287">
        <f>IF(SUM(W13:W14)=0,0,SUM(W13:W14))</f>
        <v>0</v>
      </c>
      <c r="X12" s="286">
        <f>IFERROR(W12/(W$17+W$21),0)</f>
        <v>0</v>
      </c>
      <c r="Y12" s="265"/>
      <c r="AT12" s="82"/>
      <c r="AU12" s="82"/>
      <c r="AV12" s="82"/>
      <c r="AW12" s="82"/>
      <c r="AX12" s="82"/>
      <c r="AY12" s="82"/>
      <c r="AZ12" s="82"/>
      <c r="BA12" s="82"/>
      <c r="BB12" s="82"/>
      <c r="BC12" s="82"/>
      <c r="BD12" s="82"/>
      <c r="BE12" s="82"/>
      <c r="BF12" s="82"/>
      <c r="BG12" s="82"/>
      <c r="BH12" s="82"/>
      <c r="BI12" s="82"/>
    </row>
    <row r="13" spans="1:64" x14ac:dyDescent="0.35">
      <c r="A13" s="35" t="s">
        <v>8</v>
      </c>
      <c r="B13" s="288"/>
      <c r="C13" s="289">
        <f>IFERROR(B13/(B$18+B$22),0)</f>
        <v>0</v>
      </c>
      <c r="D13" s="272"/>
      <c r="E13" s="288"/>
      <c r="F13" s="289">
        <f>IFERROR(E13/(E$18+E$22),0)</f>
        <v>0</v>
      </c>
      <c r="G13" s="272"/>
      <c r="H13" s="288"/>
      <c r="I13" s="289">
        <f>IFERROR(H13/(H$18+H$22),0)</f>
        <v>0</v>
      </c>
      <c r="J13" s="272"/>
      <c r="K13" s="288"/>
      <c r="L13" s="289">
        <f>IFERROR(K13/(K$18+K$22),0)</f>
        <v>0</v>
      </c>
      <c r="M13" s="272"/>
      <c r="N13" s="288"/>
      <c r="O13" s="289">
        <f>IFERROR(N13/(N$18+N$22),0)</f>
        <v>0</v>
      </c>
      <c r="P13" s="272"/>
      <c r="Q13" s="288"/>
      <c r="R13" s="289">
        <f>IFERROR(Q13/(Q$18+Q$22),0)</f>
        <v>0</v>
      </c>
      <c r="S13" s="272"/>
      <c r="T13" s="288"/>
      <c r="U13" s="289">
        <f>IFERROR(T13/(T$18+T$22),0)</f>
        <v>0</v>
      </c>
      <c r="V13" s="272"/>
      <c r="W13" s="288"/>
      <c r="X13" s="289">
        <f>IFERROR(W13/(W$18+W$22),0)</f>
        <v>0</v>
      </c>
      <c r="Y13" s="272"/>
      <c r="AT13" s="82"/>
      <c r="AU13" s="82"/>
      <c r="AV13" s="82"/>
      <c r="AW13" s="82"/>
      <c r="AX13" s="82"/>
      <c r="AY13" s="82"/>
      <c r="AZ13" s="82"/>
      <c r="BA13" s="82"/>
      <c r="BB13" s="82"/>
      <c r="BC13" s="82"/>
      <c r="BD13" s="82"/>
      <c r="BE13" s="82"/>
      <c r="BF13" s="82"/>
      <c r="BG13" s="82"/>
      <c r="BH13" s="82"/>
      <c r="BI13" s="82"/>
    </row>
    <row r="14" spans="1:64" x14ac:dyDescent="0.35">
      <c r="A14" s="40" t="s">
        <v>7</v>
      </c>
      <c r="B14" s="288"/>
      <c r="C14" s="290">
        <f>IFERROR(B14/(B$19+B$23),0)</f>
        <v>0</v>
      </c>
      <c r="D14" s="291"/>
      <c r="E14" s="288"/>
      <c r="F14" s="290">
        <f>IFERROR(E14/(E$19+E$23),0)</f>
        <v>0</v>
      </c>
      <c r="G14" s="274"/>
      <c r="H14" s="288"/>
      <c r="I14" s="290">
        <f>IFERROR(H14/(H$19+H$23),0)</f>
        <v>0</v>
      </c>
      <c r="J14" s="274"/>
      <c r="K14" s="288"/>
      <c r="L14" s="290">
        <f>IFERROR(K14/(K$19+K$23),0)</f>
        <v>0</v>
      </c>
      <c r="M14" s="274"/>
      <c r="N14" s="288"/>
      <c r="O14" s="290">
        <f>IFERROR(N14/(N$19+N$23),0)</f>
        <v>0</v>
      </c>
      <c r="P14" s="274"/>
      <c r="Q14" s="288"/>
      <c r="R14" s="290">
        <f>IFERROR(Q14/(Q$19+Q$23),0)</f>
        <v>0</v>
      </c>
      <c r="S14" s="274"/>
      <c r="T14" s="288"/>
      <c r="U14" s="290">
        <f>IFERROR(T14/(T$19+T$23),0)</f>
        <v>0</v>
      </c>
      <c r="V14" s="274"/>
      <c r="W14" s="288"/>
      <c r="X14" s="290">
        <f>IFERROR(W14/(W$19+W$23),0)</f>
        <v>0</v>
      </c>
      <c r="Y14" s="274"/>
      <c r="AT14" s="82"/>
      <c r="AU14" s="82"/>
      <c r="AV14" s="82"/>
      <c r="AW14" s="82"/>
      <c r="AX14" s="82"/>
      <c r="AY14" s="82"/>
      <c r="AZ14" s="82"/>
      <c r="BA14" s="82"/>
      <c r="BB14" s="82"/>
      <c r="BC14" s="82"/>
      <c r="BD14" s="82"/>
      <c r="BE14" s="82"/>
      <c r="BF14" s="82"/>
      <c r="BG14" s="82"/>
      <c r="BH14" s="82"/>
      <c r="BI14" s="82"/>
    </row>
    <row r="15" spans="1:64" x14ac:dyDescent="0.35">
      <c r="A15" s="34"/>
      <c r="B15" s="275"/>
      <c r="C15" s="275"/>
      <c r="D15" s="292"/>
      <c r="E15" s="275"/>
      <c r="F15" s="275"/>
      <c r="G15" s="292"/>
      <c r="H15" s="275"/>
      <c r="I15" s="275"/>
      <c r="J15" s="292"/>
      <c r="K15" s="275"/>
      <c r="L15" s="275"/>
      <c r="M15" s="292"/>
      <c r="N15" s="275"/>
      <c r="O15" s="275"/>
      <c r="P15" s="292"/>
      <c r="Q15" s="275"/>
      <c r="R15" s="275"/>
      <c r="S15" s="292"/>
      <c r="T15" s="275"/>
      <c r="U15" s="275"/>
      <c r="V15" s="292"/>
      <c r="W15" s="275"/>
      <c r="X15" s="275"/>
      <c r="Y15" s="292"/>
      <c r="AT15" s="82"/>
      <c r="AU15" s="82"/>
      <c r="AV15" s="82"/>
      <c r="AW15" s="82"/>
      <c r="AX15" s="82"/>
      <c r="AY15" s="82"/>
      <c r="AZ15" s="82"/>
      <c r="BA15" s="82"/>
      <c r="BB15" s="82"/>
      <c r="BC15" s="82"/>
      <c r="BD15" s="82"/>
      <c r="BE15" s="82"/>
      <c r="BF15" s="82"/>
      <c r="BG15" s="82"/>
      <c r="BH15" s="82"/>
      <c r="BI15" s="82"/>
    </row>
    <row r="16" spans="1:64" x14ac:dyDescent="0.35">
      <c r="A16" s="37" t="s">
        <v>57</v>
      </c>
      <c r="B16" s="278"/>
      <c r="C16" s="278"/>
      <c r="D16" s="293"/>
      <c r="E16" s="278"/>
      <c r="F16" s="278"/>
      <c r="G16" s="293"/>
      <c r="H16" s="278"/>
      <c r="I16" s="278"/>
      <c r="J16" s="293"/>
      <c r="K16" s="278"/>
      <c r="L16" s="278"/>
      <c r="M16" s="293"/>
      <c r="N16" s="278"/>
      <c r="O16" s="278"/>
      <c r="P16" s="293"/>
      <c r="Q16" s="278"/>
      <c r="R16" s="278"/>
      <c r="S16" s="293"/>
      <c r="T16" s="278"/>
      <c r="U16" s="278"/>
      <c r="V16" s="293"/>
      <c r="W16" s="278"/>
      <c r="X16" s="278"/>
      <c r="Y16" s="293"/>
      <c r="AT16" s="82"/>
      <c r="AU16" s="82"/>
      <c r="AV16" s="82"/>
      <c r="AW16" s="82"/>
      <c r="AX16" s="82"/>
      <c r="AY16" s="82"/>
      <c r="AZ16" s="82"/>
      <c r="BA16" s="82"/>
      <c r="BB16" s="82"/>
      <c r="BC16" s="82"/>
      <c r="BD16" s="82"/>
      <c r="BE16" s="82"/>
      <c r="BF16" s="82"/>
      <c r="BG16" s="82"/>
      <c r="BH16" s="82"/>
      <c r="BI16" s="82"/>
    </row>
    <row r="17" spans="1:61" x14ac:dyDescent="0.35">
      <c r="A17" s="39" t="s">
        <v>58</v>
      </c>
      <c r="B17" s="287">
        <f>IF(SUM(B18:B19)=0,0,SUM(B18:B19))</f>
        <v>0</v>
      </c>
      <c r="C17" s="286">
        <f>IFERROR(B17/(B$17+B$21),0)</f>
        <v>0</v>
      </c>
      <c r="D17" s="284"/>
      <c r="E17" s="287">
        <f>IF(SUM(E18:E19)=0,0,SUM(E18:E19))</f>
        <v>0</v>
      </c>
      <c r="F17" s="286">
        <f>IFERROR(E17/(E$17+E$21),0)</f>
        <v>0</v>
      </c>
      <c r="G17" s="284"/>
      <c r="H17" s="287">
        <f>IF(SUM(H18:H19)=0,0,SUM(H18:H19))</f>
        <v>0</v>
      </c>
      <c r="I17" s="286">
        <f>IFERROR(H17/(H$17+H$21),0)</f>
        <v>0</v>
      </c>
      <c r="J17" s="284"/>
      <c r="K17" s="287">
        <f>IF(SUM(K18:K19)=0,0,SUM(K18:K19))</f>
        <v>0</v>
      </c>
      <c r="L17" s="286">
        <f>IFERROR(K17/(K$17+K$21),0)</f>
        <v>0</v>
      </c>
      <c r="M17" s="284"/>
      <c r="N17" s="287">
        <f>IF(SUM(N18:N19)=0,0,SUM(N18:N19))</f>
        <v>0</v>
      </c>
      <c r="O17" s="286">
        <f>IFERROR(N17/(N$17+N$21),0)</f>
        <v>0</v>
      </c>
      <c r="P17" s="284"/>
      <c r="Q17" s="287">
        <f>IF(SUM(Q18:Q19)=0,0,SUM(Q18:Q19))</f>
        <v>0</v>
      </c>
      <c r="R17" s="286">
        <f>IFERROR(Q17/(Q$17+Q$21),0)</f>
        <v>0</v>
      </c>
      <c r="S17" s="284"/>
      <c r="T17" s="287">
        <f>IF(SUM(T18:T19)=0,0,SUM(T18:T19))</f>
        <v>0</v>
      </c>
      <c r="U17" s="286">
        <f>IFERROR(T17/(T$17+T$21),0)</f>
        <v>0</v>
      </c>
      <c r="V17" s="284"/>
      <c r="W17" s="287">
        <f>IF(SUM(W18:W19)=0,0,SUM(W18:W19))</f>
        <v>0</v>
      </c>
      <c r="X17" s="286">
        <f>IFERROR(W17/(W$17+W$21),0)</f>
        <v>0</v>
      </c>
      <c r="Y17" s="284"/>
      <c r="AT17" s="82"/>
      <c r="AU17" s="82"/>
      <c r="AV17" s="82"/>
      <c r="AW17" s="82"/>
      <c r="AX17" s="82"/>
      <c r="AY17" s="82"/>
      <c r="AZ17" s="82"/>
      <c r="BA17" s="82"/>
      <c r="BB17" s="82"/>
      <c r="BC17" s="82"/>
      <c r="BD17" s="82"/>
      <c r="BE17" s="82"/>
      <c r="BF17" s="82"/>
      <c r="BG17" s="82"/>
      <c r="BH17" s="82"/>
      <c r="BI17" s="82"/>
    </row>
    <row r="18" spans="1:61" x14ac:dyDescent="0.35">
      <c r="A18" s="40" t="s">
        <v>8</v>
      </c>
      <c r="B18" s="288"/>
      <c r="C18" s="289">
        <f>IFERROR(B18/(B$18+B$22),0)</f>
        <v>0</v>
      </c>
      <c r="D18" s="272"/>
      <c r="E18" s="288"/>
      <c r="F18" s="289">
        <f>IFERROR(E18/(E$18+E$22),0)</f>
        <v>0</v>
      </c>
      <c r="G18" s="272"/>
      <c r="H18" s="288"/>
      <c r="I18" s="289">
        <f>IFERROR(H18/(H$18+H$22),0)</f>
        <v>0</v>
      </c>
      <c r="J18" s="272"/>
      <c r="K18" s="288"/>
      <c r="L18" s="289">
        <f>IFERROR(K18/(K$18+K$22),0)</f>
        <v>0</v>
      </c>
      <c r="M18" s="272"/>
      <c r="N18" s="288"/>
      <c r="O18" s="289">
        <f>IFERROR(N18/(N$18+N$22),0)</f>
        <v>0</v>
      </c>
      <c r="P18" s="272"/>
      <c r="Q18" s="288"/>
      <c r="R18" s="289">
        <f>IFERROR(Q18/(Q$18+Q$22),0)</f>
        <v>0</v>
      </c>
      <c r="S18" s="272"/>
      <c r="T18" s="288"/>
      <c r="U18" s="289">
        <f>IFERROR(T18/(T$18+T$22),0)</f>
        <v>0</v>
      </c>
      <c r="V18" s="272"/>
      <c r="W18" s="288"/>
      <c r="X18" s="289">
        <f>IFERROR(W18/(W$18+W$22),0)</f>
        <v>0</v>
      </c>
      <c r="Y18" s="272"/>
      <c r="AT18" s="82"/>
      <c r="AU18" s="82"/>
      <c r="AV18" s="82"/>
      <c r="AW18" s="82"/>
      <c r="AX18" s="82"/>
      <c r="AY18" s="82"/>
      <c r="AZ18" s="82"/>
      <c r="BA18" s="82"/>
      <c r="BB18" s="82"/>
      <c r="BC18" s="82"/>
      <c r="BD18" s="82"/>
      <c r="BE18" s="82"/>
      <c r="BF18" s="82"/>
      <c r="BG18" s="82"/>
      <c r="BH18" s="82"/>
      <c r="BI18" s="82"/>
    </row>
    <row r="19" spans="1:61" x14ac:dyDescent="0.35">
      <c r="A19" s="35" t="s">
        <v>7</v>
      </c>
      <c r="B19" s="288"/>
      <c r="C19" s="290">
        <f>IFERROR(B19/(B$19+B$23),0)</f>
        <v>0</v>
      </c>
      <c r="D19" s="274"/>
      <c r="E19" s="288"/>
      <c r="F19" s="290">
        <f>IFERROR(E19/(E$19+E$23),0)</f>
        <v>0</v>
      </c>
      <c r="G19" s="274"/>
      <c r="H19" s="288"/>
      <c r="I19" s="290">
        <f>IFERROR(H19/(H$19+H$23),0)</f>
        <v>0</v>
      </c>
      <c r="J19" s="274"/>
      <c r="K19" s="288"/>
      <c r="L19" s="290">
        <f>IFERROR(K19/(K$19+K$23),0)</f>
        <v>0</v>
      </c>
      <c r="M19" s="274"/>
      <c r="N19" s="288"/>
      <c r="O19" s="290">
        <f>IFERROR(N19/(N$19+N$23),0)</f>
        <v>0</v>
      </c>
      <c r="P19" s="274"/>
      <c r="Q19" s="288"/>
      <c r="R19" s="290">
        <f>IFERROR(Q19/(Q$19+Q$23),0)</f>
        <v>0</v>
      </c>
      <c r="S19" s="274"/>
      <c r="T19" s="288"/>
      <c r="U19" s="290">
        <f>IFERROR(T19/(T$19+T$23),0)</f>
        <v>0</v>
      </c>
      <c r="V19" s="274"/>
      <c r="W19" s="288"/>
      <c r="X19" s="290">
        <f>IFERROR(W19/(W$19+W$23),0)</f>
        <v>0</v>
      </c>
      <c r="Y19" s="274"/>
      <c r="AT19" s="82"/>
      <c r="AU19" s="82"/>
      <c r="AV19" s="82"/>
      <c r="AW19" s="82"/>
      <c r="AX19" s="82"/>
      <c r="AY19" s="82"/>
      <c r="AZ19" s="82"/>
      <c r="BA19" s="82"/>
      <c r="BB19" s="82"/>
      <c r="BC19" s="82"/>
      <c r="BD19" s="82"/>
      <c r="BE19" s="82"/>
      <c r="BF19" s="82"/>
      <c r="BG19" s="82"/>
      <c r="BH19" s="82"/>
      <c r="BI19" s="82"/>
    </row>
    <row r="20" spans="1:61" x14ac:dyDescent="0.35">
      <c r="A20" s="42"/>
      <c r="B20" s="282"/>
      <c r="C20" s="282"/>
      <c r="D20" s="292"/>
      <c r="E20" s="282"/>
      <c r="F20" s="282"/>
      <c r="G20" s="292"/>
      <c r="H20" s="282"/>
      <c r="I20" s="282"/>
      <c r="J20" s="292"/>
      <c r="K20" s="282"/>
      <c r="L20" s="282"/>
      <c r="M20" s="292"/>
      <c r="N20" s="282"/>
      <c r="O20" s="282"/>
      <c r="P20" s="292"/>
      <c r="Q20" s="282"/>
      <c r="R20" s="282"/>
      <c r="S20" s="292"/>
      <c r="T20" s="282"/>
      <c r="U20" s="282"/>
      <c r="V20" s="292"/>
      <c r="W20" s="282"/>
      <c r="X20" s="282"/>
      <c r="Y20" s="292"/>
      <c r="AT20" s="82"/>
      <c r="AU20" s="82"/>
      <c r="AV20" s="82"/>
      <c r="AW20" s="82"/>
      <c r="AX20" s="82"/>
      <c r="AY20" s="82"/>
      <c r="AZ20" s="82"/>
      <c r="BA20" s="82"/>
      <c r="BB20" s="82"/>
      <c r="BC20" s="82"/>
      <c r="BD20" s="82"/>
      <c r="BE20" s="82"/>
      <c r="BF20" s="82"/>
      <c r="BG20" s="82"/>
      <c r="BH20" s="82"/>
      <c r="BI20" s="82"/>
    </row>
    <row r="21" spans="1:61" x14ac:dyDescent="0.35">
      <c r="A21" s="39" t="s">
        <v>59</v>
      </c>
      <c r="B21" s="287">
        <f>IF(SUM(B22:B23)=0,0,SUM(B22:B23))</f>
        <v>0</v>
      </c>
      <c r="C21" s="286">
        <f>IFERROR(B21/(B$17+B$21),0)</f>
        <v>0</v>
      </c>
      <c r="D21" s="284"/>
      <c r="E21" s="287">
        <f>IF(SUM(E22:E23)=0,0,SUM(E22:E23))</f>
        <v>0</v>
      </c>
      <c r="F21" s="286">
        <f>IFERROR(E21/(E$17+E$21),0)</f>
        <v>0</v>
      </c>
      <c r="G21" s="284"/>
      <c r="H21" s="287">
        <f>IF(SUM(H22:H23)=0,0,SUM(H22:H23))</f>
        <v>0</v>
      </c>
      <c r="I21" s="286">
        <f>IFERROR(H21/(H$17+H$21),0)</f>
        <v>0</v>
      </c>
      <c r="J21" s="284"/>
      <c r="K21" s="287">
        <f>IF(SUM(K22:K23)=0,0,SUM(K22:K23))</f>
        <v>0</v>
      </c>
      <c r="L21" s="286">
        <f>IFERROR(K21/(K$17+K$21),0)</f>
        <v>0</v>
      </c>
      <c r="M21" s="284"/>
      <c r="N21" s="287">
        <f>IF(SUM(N22:N23)=0,0,SUM(N22:N23))</f>
        <v>0</v>
      </c>
      <c r="O21" s="286">
        <f>IFERROR(N21/(N$17+N$21),0)</f>
        <v>0</v>
      </c>
      <c r="P21" s="284"/>
      <c r="Q21" s="287">
        <f>IF(SUM(Q22:Q23)=0,0,SUM(Q22:Q23))</f>
        <v>0</v>
      </c>
      <c r="R21" s="286">
        <f>IFERROR(Q21/(Q$17+Q$21),0)</f>
        <v>0</v>
      </c>
      <c r="S21" s="284"/>
      <c r="T21" s="287">
        <f>IF(SUM(T22:T23)=0,0,SUM(T22:T23))</f>
        <v>0</v>
      </c>
      <c r="U21" s="286">
        <f>IFERROR(T21/(T$17+T$21),0)</f>
        <v>0</v>
      </c>
      <c r="V21" s="284"/>
      <c r="W21" s="287">
        <f>IF(SUM(W22:W23)=0,0,SUM(W22:W23))</f>
        <v>0</v>
      </c>
      <c r="X21" s="286">
        <f>IFERROR(W21/(W$17+W$21),0)</f>
        <v>0</v>
      </c>
      <c r="Y21" s="284"/>
      <c r="AT21" s="82"/>
      <c r="AU21" s="82"/>
      <c r="AV21" s="82"/>
      <c r="AW21" s="82"/>
      <c r="AX21" s="82"/>
      <c r="AY21" s="82"/>
      <c r="AZ21" s="82"/>
      <c r="BA21" s="82"/>
      <c r="BB21" s="82"/>
      <c r="BC21" s="82"/>
      <c r="BD21" s="82"/>
      <c r="BE21" s="82"/>
      <c r="BF21" s="82"/>
      <c r="BG21" s="82"/>
      <c r="BH21" s="82"/>
      <c r="BI21" s="82"/>
    </row>
    <row r="22" spans="1:61" x14ac:dyDescent="0.35">
      <c r="A22" s="40" t="s">
        <v>8</v>
      </c>
      <c r="B22" s="288"/>
      <c r="C22" s="290">
        <f>IFERROR(B22/(B$18+B$22),0)</f>
        <v>0</v>
      </c>
      <c r="D22" s="272"/>
      <c r="E22" s="288"/>
      <c r="F22" s="290">
        <f>IFERROR(E22/(E$18+E$22),0)</f>
        <v>0</v>
      </c>
      <c r="G22" s="272"/>
      <c r="H22" s="288"/>
      <c r="I22" s="290">
        <f>IFERROR(H22/(H$18+H$22),0)</f>
        <v>0</v>
      </c>
      <c r="J22" s="272"/>
      <c r="K22" s="288"/>
      <c r="L22" s="290">
        <f>IFERROR(K22/(K$18+K$22),0)</f>
        <v>0</v>
      </c>
      <c r="M22" s="272"/>
      <c r="N22" s="288"/>
      <c r="O22" s="290">
        <f>IFERROR(N22/(N$18+N$22),0)</f>
        <v>0</v>
      </c>
      <c r="P22" s="272"/>
      <c r="Q22" s="288"/>
      <c r="R22" s="290">
        <f>IFERROR(Q22/(Q$18+Q$22),0)</f>
        <v>0</v>
      </c>
      <c r="S22" s="272"/>
      <c r="T22" s="288"/>
      <c r="U22" s="290">
        <f>IFERROR(T22/(T$18+T$22),0)</f>
        <v>0</v>
      </c>
      <c r="V22" s="272"/>
      <c r="W22" s="288"/>
      <c r="X22" s="290">
        <f>IFERROR(W22/(W$18+W$22),0)</f>
        <v>0</v>
      </c>
      <c r="Y22" s="272"/>
      <c r="AT22" s="82"/>
      <c r="AU22" s="82"/>
      <c r="AV22" s="82"/>
      <c r="AW22" s="82"/>
      <c r="AX22" s="82"/>
      <c r="AY22" s="82"/>
      <c r="AZ22" s="82"/>
      <c r="BA22" s="82"/>
      <c r="BB22" s="82"/>
      <c r="BC22" s="82"/>
      <c r="BD22" s="82"/>
      <c r="BE22" s="82"/>
      <c r="BF22" s="82"/>
      <c r="BG22" s="82"/>
      <c r="BH22" s="82"/>
      <c r="BI22" s="82"/>
    </row>
    <row r="23" spans="1:61" x14ac:dyDescent="0.35">
      <c r="A23" s="40" t="s">
        <v>7</v>
      </c>
      <c r="B23" s="288"/>
      <c r="C23" s="290">
        <f>IFERROR(B23/(B$19+B$23),0)</f>
        <v>0</v>
      </c>
      <c r="D23" s="274"/>
      <c r="E23" s="288"/>
      <c r="F23" s="290">
        <f>IFERROR(E23/(E$19+E$23),0)</f>
        <v>0</v>
      </c>
      <c r="G23" s="274"/>
      <c r="H23" s="288"/>
      <c r="I23" s="290">
        <f>IFERROR(H23/(H$19+H$23),0)</f>
        <v>0</v>
      </c>
      <c r="J23" s="274"/>
      <c r="K23" s="288"/>
      <c r="L23" s="290">
        <f>IFERROR(K23/(K$19+K$23),0)</f>
        <v>0</v>
      </c>
      <c r="M23" s="274"/>
      <c r="N23" s="288"/>
      <c r="O23" s="290">
        <f>IFERROR(N23/(N$19+N$23),0)</f>
        <v>0</v>
      </c>
      <c r="P23" s="274"/>
      <c r="Q23" s="288"/>
      <c r="R23" s="290">
        <f>IFERROR(Q23/(Q$19+Q$23),0)</f>
        <v>0</v>
      </c>
      <c r="S23" s="274"/>
      <c r="T23" s="288"/>
      <c r="U23" s="290">
        <f>IFERROR(T23/(T$19+T$23),0)</f>
        <v>0</v>
      </c>
      <c r="V23" s="274"/>
      <c r="W23" s="288"/>
      <c r="X23" s="290">
        <f>IFERROR(W23/(W$19+W$23),0)</f>
        <v>0</v>
      </c>
      <c r="Y23" s="274"/>
      <c r="AT23" s="82"/>
      <c r="AU23" s="82"/>
      <c r="AV23" s="82"/>
      <c r="AW23" s="82"/>
      <c r="AX23" s="82"/>
      <c r="AY23" s="82"/>
      <c r="AZ23" s="82"/>
      <c r="BA23" s="82"/>
      <c r="BB23" s="82"/>
      <c r="BC23" s="82"/>
      <c r="BD23" s="82"/>
      <c r="BE23" s="82"/>
      <c r="BF23" s="82"/>
      <c r="BG23" s="82"/>
      <c r="BH23" s="82"/>
      <c r="BI23" s="82"/>
    </row>
    <row r="24" spans="1:61" x14ac:dyDescent="0.35">
      <c r="A24" s="42"/>
      <c r="B24" s="275"/>
      <c r="C24" s="292"/>
      <c r="D24" s="275"/>
      <c r="E24" s="275"/>
      <c r="F24" s="292"/>
      <c r="G24" s="275"/>
      <c r="H24" s="275"/>
      <c r="I24" s="292"/>
      <c r="J24" s="275"/>
      <c r="K24" s="275"/>
      <c r="L24" s="292"/>
      <c r="M24" s="275"/>
      <c r="N24" s="275"/>
      <c r="O24" s="292"/>
      <c r="P24" s="275"/>
      <c r="Q24" s="275"/>
      <c r="R24" s="292"/>
      <c r="S24" s="275"/>
      <c r="T24" s="275"/>
      <c r="U24" s="292"/>
      <c r="V24" s="275"/>
      <c r="W24" s="275"/>
      <c r="X24" s="292"/>
      <c r="Y24" s="275"/>
      <c r="AT24" s="82"/>
      <c r="AU24" s="82"/>
      <c r="AV24" s="82"/>
      <c r="AW24" s="82"/>
      <c r="AX24" s="82"/>
      <c r="AY24" s="82"/>
      <c r="AZ24" s="82"/>
      <c r="BA24" s="82"/>
      <c r="BB24" s="82"/>
      <c r="BC24" s="82"/>
      <c r="BD24" s="82"/>
      <c r="BE24" s="82"/>
      <c r="BF24" s="82"/>
      <c r="BG24" s="82"/>
      <c r="BH24" s="82"/>
      <c r="BI24" s="82"/>
    </row>
    <row r="25" spans="1:61" x14ac:dyDescent="0.35">
      <c r="A25" s="159" t="s">
        <v>152</v>
      </c>
      <c r="B25" s="284"/>
      <c r="C25" s="290">
        <f>IFERROR(D25/(D$18+D$22),0)</f>
        <v>0</v>
      </c>
      <c r="D25" s="272"/>
      <c r="E25" s="284"/>
      <c r="F25" s="290">
        <f>IFERROR(G25/(G$18+G$22),0)</f>
        <v>0</v>
      </c>
      <c r="G25" s="272"/>
      <c r="H25" s="284"/>
      <c r="I25" s="290">
        <f>IFERROR(J25/(J$18+J$22),0)</f>
        <v>0</v>
      </c>
      <c r="J25" s="272"/>
      <c r="K25" s="284"/>
      <c r="L25" s="290">
        <f>IFERROR(M25/(M$18+M$22),0)</f>
        <v>0</v>
      </c>
      <c r="M25" s="272"/>
      <c r="N25" s="284"/>
      <c r="O25" s="290">
        <f>IFERROR(P25/(P$18+P$22),0)</f>
        <v>0</v>
      </c>
      <c r="P25" s="272"/>
      <c r="Q25" s="284"/>
      <c r="R25" s="290">
        <f>IFERROR(S25/(S$18+S$22),0)</f>
        <v>0</v>
      </c>
      <c r="S25" s="272"/>
      <c r="T25" s="284"/>
      <c r="U25" s="290">
        <f>IFERROR(V25/(V$18+V$22),0)</f>
        <v>0</v>
      </c>
      <c r="V25" s="272"/>
      <c r="W25" s="284"/>
      <c r="X25" s="290">
        <f>IFERROR(Y25/(Y$18+Y$22),0)</f>
        <v>0</v>
      </c>
      <c r="Y25" s="272"/>
    </row>
    <row r="27" spans="1:61" ht="26" x14ac:dyDescent="0.35">
      <c r="A27" s="43"/>
      <c r="B27" s="155" t="s">
        <v>1</v>
      </c>
      <c r="C27" s="463" t="s">
        <v>2</v>
      </c>
      <c r="D27" s="466"/>
      <c r="E27" s="466"/>
      <c r="F27" s="467"/>
    </row>
    <row r="28" spans="1:61" x14ac:dyDescent="0.35">
      <c r="A28" s="99"/>
      <c r="B28" s="53" t="str">
        <f>$B$6</f>
        <v>NA</v>
      </c>
      <c r="C28" s="53" t="str">
        <f>$E$6</f>
        <v>NA</v>
      </c>
      <c r="D28" s="53" t="str">
        <f>$H$6</f>
        <v>NA</v>
      </c>
      <c r="E28" s="53" t="str">
        <f>$K$6</f>
        <v>NA</v>
      </c>
      <c r="F28" s="53" t="str">
        <f>$N$6</f>
        <v>NA</v>
      </c>
    </row>
    <row r="29" spans="1:61" x14ac:dyDescent="0.35">
      <c r="A29" s="85" t="s">
        <v>60</v>
      </c>
      <c r="B29" s="52"/>
      <c r="C29" s="52"/>
      <c r="D29" s="52"/>
      <c r="E29" s="52"/>
      <c r="F29" s="52"/>
    </row>
    <row r="30" spans="1:61" x14ac:dyDescent="0.35">
      <c r="A30" s="152" t="s">
        <v>61</v>
      </c>
      <c r="B30" s="263"/>
      <c r="C30" s="263"/>
      <c r="D30" s="263"/>
      <c r="E30" s="263"/>
      <c r="F30" s="263"/>
      <c r="G30" s="160"/>
    </row>
    <row r="31" spans="1:61" x14ac:dyDescent="0.35">
      <c r="A31" s="152" t="s">
        <v>62</v>
      </c>
      <c r="B31" s="263"/>
      <c r="C31" s="263"/>
      <c r="D31" s="263"/>
      <c r="E31" s="263"/>
      <c r="F31" s="263"/>
      <c r="G31" s="160"/>
    </row>
    <row r="32" spans="1:61" x14ac:dyDescent="0.35">
      <c r="A32" s="152" t="s">
        <v>63</v>
      </c>
      <c r="B32" s="263"/>
      <c r="C32" s="263"/>
      <c r="D32" s="263"/>
      <c r="E32" s="263"/>
      <c r="F32" s="263"/>
      <c r="G32" s="160"/>
    </row>
    <row r="33" spans="1:7" x14ac:dyDescent="0.35">
      <c r="A33" s="152" t="s">
        <v>64</v>
      </c>
      <c r="B33" s="263"/>
      <c r="C33" s="263"/>
      <c r="D33" s="263"/>
      <c r="E33" s="263"/>
      <c r="F33" s="263"/>
      <c r="G33" s="160"/>
    </row>
  </sheetData>
  <sheetProtection algorithmName="SHA-512" hashValue="9O6bdRv1T6g4h5XdJ7JEDU5RlUfqUaTAxyum1jRDhDgdlaVPmvyqkgJRuikSH6wcRA1LchlIebiefZez6gdrEA==" saltValue="scfIDfacIS9mrPhNX5lH3g==" spinCount="100000" sheet="1" objects="1" scenarios="1" formatColumns="0"/>
  <mergeCells count="13">
    <mergeCell ref="H6:J6"/>
    <mergeCell ref="K6:M6"/>
    <mergeCell ref="N6:P6"/>
    <mergeCell ref="E5:Y5"/>
    <mergeCell ref="Q6:S6"/>
    <mergeCell ref="T6:V6"/>
    <mergeCell ref="W6:Y6"/>
    <mergeCell ref="C27:F27"/>
    <mergeCell ref="B2:D2"/>
    <mergeCell ref="B3:D3"/>
    <mergeCell ref="B5:D5"/>
    <mergeCell ref="B6:D6"/>
    <mergeCell ref="E6:G6"/>
  </mergeCells>
  <pageMargins left="0.4" right="0.4" top="1.85" bottom="0.75" header="0.3" footer="0.3"/>
  <pageSetup scale="36" orientation="landscape" r:id="rId1"/>
  <headerFooter scaleWithDoc="0">
    <oddHeader>&amp;C&amp;"Arial,Regular"&amp;G
Claims Activity Report
Section IV - &amp;A</oddHeader>
    <oddFooter>&amp;L&amp;"Arial,Regular"&amp;10Claims Activity - Report #47&amp;C&amp;"Arial,Regular"&amp;10Rev. v9 2019-07&amp;R&amp;"Arial,Regular"&amp;10&amp;P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L33"/>
  <sheetViews>
    <sheetView showGridLines="0" zoomScale="75" zoomScaleNormal="75" workbookViewId="0"/>
  </sheetViews>
  <sheetFormatPr defaultColWidth="8.7265625" defaultRowHeight="14.5" x14ac:dyDescent="0.35"/>
  <cols>
    <col min="1" max="1" width="47.1796875" style="98" bestFit="1" customWidth="1"/>
    <col min="2" max="25" width="12.7265625" style="98" customWidth="1"/>
    <col min="26" max="16384" width="8.7265625" style="98"/>
  </cols>
  <sheetData>
    <row r="1" spans="1:64" ht="15" customHeight="1" x14ac:dyDescent="0.45">
      <c r="A1" s="31" t="s">
        <v>3</v>
      </c>
      <c r="B1" s="51">
        <f>Summary!B1</f>
        <v>0</v>
      </c>
      <c r="C1" s="38" t="s">
        <v>4</v>
      </c>
      <c r="D1" s="45">
        <f>Summary!D1</f>
        <v>0</v>
      </c>
      <c r="F1" s="137"/>
      <c r="G1" s="156"/>
    </row>
    <row r="2" spans="1:64" ht="15" customHeight="1" x14ac:dyDescent="0.35">
      <c r="A2" s="31" t="s">
        <v>5</v>
      </c>
      <c r="B2" s="405">
        <f>Summary!B2</f>
        <v>0</v>
      </c>
      <c r="C2" s="405"/>
      <c r="D2" s="405"/>
      <c r="F2" s="142"/>
      <c r="G2" s="156"/>
    </row>
    <row r="3" spans="1:64" ht="15" customHeight="1" x14ac:dyDescent="0.35">
      <c r="A3" s="31" t="s">
        <v>6</v>
      </c>
      <c r="B3" s="406">
        <f>Summary!B3</f>
        <v>0</v>
      </c>
      <c r="C3" s="406"/>
      <c r="D3" s="406"/>
    </row>
    <row r="5" spans="1:64" x14ac:dyDescent="0.35">
      <c r="A5" s="157"/>
      <c r="B5" s="463" t="s">
        <v>1</v>
      </c>
      <c r="C5" s="464"/>
      <c r="D5" s="465"/>
      <c r="E5" s="463" t="s">
        <v>2</v>
      </c>
      <c r="F5" s="468"/>
      <c r="G5" s="468"/>
      <c r="H5" s="468"/>
      <c r="I5" s="468"/>
      <c r="J5" s="468"/>
      <c r="K5" s="468"/>
      <c r="L5" s="468"/>
      <c r="M5" s="468"/>
      <c r="N5" s="468"/>
      <c r="O5" s="468"/>
      <c r="P5" s="468"/>
      <c r="Q5" s="468"/>
      <c r="R5" s="468"/>
      <c r="S5" s="468"/>
      <c r="T5" s="468"/>
      <c r="U5" s="468"/>
      <c r="V5" s="468"/>
      <c r="W5" s="468"/>
      <c r="X5" s="468"/>
      <c r="Y5" s="469"/>
    </row>
    <row r="6" spans="1:64" ht="15.5" x14ac:dyDescent="0.35">
      <c r="A6" s="161" t="s">
        <v>17</v>
      </c>
      <c r="B6" s="463" t="str">
        <f>IF(MONTH($D$1)=3,"Q1 "&amp; YEAR($D$1),IF(MONTH($D$1)=6,"Q2 "&amp; YEAR($D$1),IF(MONTH($D$1)=9,"Q3 "&amp; YEAR($D$1),IF(MONTH($D$1)=12,"Q4 "&amp; YEAR($D$1),"NA"))))</f>
        <v>NA</v>
      </c>
      <c r="C6" s="464" t="str">
        <f>IF(MONTH(B$1)=3,"Q1 "&amp; YEAR(B$1),IF(MONTH(B$1)=6,"Q2 "&amp; YEAR(B$1),IF(MONTH(B$1)=9,"Q3 "&amp; YEAR(B$1),IF(MONTH(B$1)=12,"Q4 "&amp; YEAR(B$1),"NA"))))</f>
        <v>NA</v>
      </c>
      <c r="D6" s="465" t="e">
        <f>IF(MONTH(C$1)=3,"Q1 "&amp; YEAR(C$1),IF(MONTH(C$1)=6,"Q2 "&amp; YEAR(C$1),IF(MONTH(C$1)=9,"Q3 "&amp; YEAR(C$1),IF(MONTH(C$1)=12,"Q4 "&amp; YEAR(C$1),"NA"))))</f>
        <v>#VALUE!</v>
      </c>
      <c r="E6" s="463" t="str">
        <f>IF(MONTH($D$1)=3,"Q4 "&amp;YEAR($D$1)-1,IF(MONTH($D$1)=6,"Q1 "&amp;YEAR($D$1),IF(MONTH($D$1)=9,"Q2 "&amp;YEAR($D$1),IF(MONTH($D$1)=12,"Q3 "&amp;YEAR($D$1),"NA"))))</f>
        <v>NA</v>
      </c>
      <c r="F6" s="464" t="e">
        <f>IF(MONTH(C$1)=3,"Q4 "&amp;YEAR(C$1)-1,IF(MONTH(C$1)=6,"Q1 "&amp;YEAR(C$1),IF(MONTH(C$1)=9,"Q2 "&amp;YEAR(C$1),IF(MONTH(C$1)=12,"Q3 "&amp;YEAR(C$1),"NA"))))</f>
        <v>#VALUE!</v>
      </c>
      <c r="G6" s="465" t="str">
        <f>IF(MONTH(D$1)=3,"Q4 "&amp;YEAR(D$1)-1,IF(MONTH(D$1)=6,"Q1 "&amp;YEAR(D$1),IF(MONTH(D$1)=9,"Q2 "&amp;YEAR(D$1),IF(MONTH(D$1)=12,"Q3 "&amp;YEAR(D$1),"NA"))))</f>
        <v>NA</v>
      </c>
      <c r="H6" s="463" t="str">
        <f>IF(MONTH($D$1)=3,"Q3 "&amp;YEAR($D$1)-1,IF(MONTH($D$1)=6,"Q4 "&amp;YEAR($D$1)-1,IF(MONTH($D$1)=9,"Q1 "&amp;YEAR($D$1),IF(MONTH($D$1)=12,"Q2 "&amp;YEAR($D$1),"NA"))))</f>
        <v>NA</v>
      </c>
      <c r="I6" s="464" t="str">
        <f>IF(MONTH(D$1)=3,"Q3 "&amp;YEAR(D$1)-1,IF(MONTH(D$1)=6,"Q4 "&amp;YEAR(D$1)-1,IF(MONTH(D$1)=9,"Q1 "&amp;YEAR(D$1),IF(MONTH(D$1)=12,"Q2 "&amp;YEAR(D$1),"NA"))))</f>
        <v>NA</v>
      </c>
      <c r="J6" s="465" t="str">
        <f>IF(MONTH(E$1)=3,"Q3 "&amp;YEAR(E$1)-1,IF(MONTH(E$1)=6,"Q4 "&amp;YEAR(E$1)-1,IF(MONTH(E$1)=9,"Q1 "&amp;YEAR(E$1),IF(MONTH(E$1)=12,"Q2 "&amp;YEAR(E$1),"NA"))))</f>
        <v>NA</v>
      </c>
      <c r="K6" s="463" t="str">
        <f>IF(MONTH($D$1)=3,"Q2 "&amp;YEAR($D$1)-1,IF(MONTH($D$1)=6,"Q3 "&amp;YEAR($D$1)-1,IF(MONTH($D$1)=9,"Q4 "&amp;YEAR($D$1)-1,IF(MONTH($D$1)=12,"Q1 "&amp;YEAR($D$1),"NA"))))</f>
        <v>NA</v>
      </c>
      <c r="L6" s="464" t="str">
        <f>IF(MONTH(E$1)=3,"Q2 "&amp;YEAR(E$1)-1,IF(MONTH(E$1)=6,"Q3 "&amp;YEAR(E$1)-1,IF(MONTH(E$1)=9,"Q4 "&amp;YEAR(E$1)-1,IF(MONTH(E$1)=12,"Q1 "&amp;YEAR(E$1),"NA"))))</f>
        <v>NA</v>
      </c>
      <c r="M6" s="465" t="str">
        <f>IF(MONTH(F$1)=3,"Q2 "&amp;YEAR(F$1)-1,IF(MONTH(F$1)=6,"Q3 "&amp;YEAR(F$1)-1,IF(MONTH(F$1)=9,"Q4 "&amp;YEAR(F$1)-1,IF(MONTH(F$1)=12,"Q1 "&amp;YEAR(F$1),"NA"))))</f>
        <v>NA</v>
      </c>
      <c r="N6" s="463" t="str">
        <f>IF(MONTH($D$1)=3,"Q1 "&amp; YEAR($D$1)-1,IF(MONTH($D$1)=6,"Q2 "&amp; YEAR($D$1)-1,IF(MONTH($D$1)=9,"Q3 "&amp; YEAR($D$1)-1,IF(MONTH($D$1)=12,"Q4 "&amp; YEAR($D$1)-1,"NA"))))</f>
        <v>NA</v>
      </c>
      <c r="O6" s="464" t="str">
        <f>IF(MONTH(F$1)=3,"Q1 "&amp; YEAR(F$1)-1,IF(MONTH(F$1)=6,"Q2 "&amp; YEAR(F$1)-1,IF(MONTH(F$1)=9,"Q3 "&amp; YEAR(F$1)-1,IF(MONTH(F$1)=12,"Q4 "&amp; YEAR(F$1)-1,"NA"))))</f>
        <v>NA</v>
      </c>
      <c r="P6" s="465" t="str">
        <f>IF(MONTH(G$1)=3,"Q1 "&amp; YEAR(G$1)-1,IF(MONTH(G$1)=6,"Q2 "&amp; YEAR(G$1)-1,IF(MONTH(G$1)=9,"Q3 "&amp; YEAR(G$1)-1,IF(MONTH(G$1)=12,"Q4 "&amp; YEAR(G$1)-1,"NA"))))</f>
        <v>NA</v>
      </c>
      <c r="Q6" s="463" t="str">
        <f>IF(MONTH($D$1)=3,"Q4 "&amp;YEAR($D$1)-2,IF(MONTH($D$1)=6,"Q1 "&amp;YEAR($D$1)-1,IF(MONTH($D$1)=9,"Q2 "&amp;YEAR($D$1)-1,IF(MONTH($D$1)=12,"Q3 "&amp;YEAR($D$1)-1,"NA"))))</f>
        <v>NA</v>
      </c>
      <c r="R6" s="464" t="str">
        <f>IF(MONTH(G$1)=3,"Q4 "&amp;YEAR(G$1)-2,IF(MONTH(G$1)=6,"Q1 "&amp;YEAR(G$1)-1,IF(MONTH(G$1)=9,"Q2 "&amp;YEAR(G$1)-1,IF(MONTH(G$1)=12,"Q3 "&amp;YEAR(G$1)-1,"NA"))))</f>
        <v>NA</v>
      </c>
      <c r="S6" s="465" t="str">
        <f>IF(MONTH(H$1)=3,"Q4 "&amp;YEAR(H$1)-2,IF(MONTH(H$1)=6,"Q1 "&amp;YEAR(H$1)-1,IF(MONTH(H$1)=9,"Q2 "&amp;YEAR(H$1)-1,IF(MONTH(H$1)=12,"Q3 "&amp;YEAR(H$1)-1,"NA"))))</f>
        <v>NA</v>
      </c>
      <c r="T6" s="463" t="str">
        <f>IF(MONTH($D$1)=3,"Q3 "&amp;YEAR($D$1)-2,IF(MONTH($D$1)=6,"Q4 "&amp;YEAR($D$1)-2,IF(MONTH($D$1)=9,"Q1 "&amp;YEAR($D$1)-1,IF(MONTH($D$1)=12,"Q2 "&amp;YEAR($D$1)-1,"NA"))))</f>
        <v>NA</v>
      </c>
      <c r="U6" s="464" t="str">
        <f>IF(MONTH(H$1)=3,"Q3 "&amp;YEAR(H$1)-2,IF(MONTH(H$1)=6,"Q4 "&amp;YEAR(H$1)-2,IF(MONTH(H$1)=9,"Q1 "&amp;YEAR(H$1)-1,IF(MONTH(H$1)=12,"Q2 "&amp;YEAR(H$1)-1,"NA"))))</f>
        <v>NA</v>
      </c>
      <c r="V6" s="465" t="str">
        <f>IF(MONTH(I$1)=3,"Q3 "&amp;YEAR(I$1)-2,IF(MONTH(I$1)=6,"Q4 "&amp;YEAR(I$1)-2,IF(MONTH(I$1)=9,"Q1 "&amp;YEAR(I$1)-1,IF(MONTH(I$1)=12,"Q2 "&amp;YEAR(I$1)-1,"NA"))))</f>
        <v>NA</v>
      </c>
      <c r="W6" s="463" t="str">
        <f>IF(MONTH($D$1)=3,"Q2 "&amp;YEAR($D$1)-2,IF(MONTH($D$1)=6,"Q3 "&amp;YEAR($D$1)-2,IF(MONTH($D$1)=9,"Q4 "&amp;YEAR($D$1)-2,IF(MONTH($D$1)=12,"Q1 "&amp;YEAR($D$1)-1,"NA"))))</f>
        <v>NA</v>
      </c>
      <c r="X6" s="464" t="str">
        <f>IF(MONTH(I$1)=3,"Q2 "&amp;YEAR(I$1)-2,IF(MONTH(I$1)=6,"Q3 "&amp;YEAR(I$1)-2,IF(MONTH(I$1)=9,"Q4 "&amp;YEAR(I$1)-2,IF(MONTH(I$1)=12,"Q1 "&amp;YEAR(I$1)-1,"NA"))))</f>
        <v>NA</v>
      </c>
      <c r="Y6" s="465" t="str">
        <f>IF(MONTH(J$1)=3,"Q2 "&amp;YEAR(J$1)-2,IF(MONTH(J$1)=6,"Q3 "&amp;YEAR(J$1)-2,IF(MONTH(J$1)=9,"Q4 "&amp;YEAR(J$1)-2,IF(MONTH(J$1)=12,"Q1 "&amp;YEAR(J$1)-1,"NA"))))</f>
        <v>NA</v>
      </c>
      <c r="AW6" s="82"/>
      <c r="AX6" s="82"/>
      <c r="AY6" s="82"/>
      <c r="AZ6" s="82"/>
      <c r="BA6" s="82"/>
      <c r="BB6" s="82"/>
      <c r="BC6" s="82"/>
      <c r="BD6" s="82"/>
      <c r="BE6" s="82"/>
      <c r="BF6" s="82"/>
      <c r="BG6" s="82"/>
      <c r="BH6" s="82"/>
      <c r="BI6" s="82"/>
      <c r="BJ6" s="82"/>
      <c r="BK6" s="82"/>
      <c r="BL6" s="82"/>
    </row>
    <row r="7" spans="1:64" x14ac:dyDescent="0.35">
      <c r="A7" s="149"/>
      <c r="B7" s="44" t="s">
        <v>11</v>
      </c>
      <c r="C7" s="44" t="s">
        <v>13</v>
      </c>
      <c r="D7" s="44" t="s">
        <v>12</v>
      </c>
      <c r="E7" s="32" t="s">
        <v>11</v>
      </c>
      <c r="F7" s="32" t="s">
        <v>13</v>
      </c>
      <c r="G7" s="32" t="s">
        <v>12</v>
      </c>
      <c r="H7" s="32" t="s">
        <v>11</v>
      </c>
      <c r="I7" s="32" t="s">
        <v>13</v>
      </c>
      <c r="J7" s="32" t="s">
        <v>12</v>
      </c>
      <c r="K7" s="32" t="s">
        <v>11</v>
      </c>
      <c r="L7" s="32" t="s">
        <v>13</v>
      </c>
      <c r="M7" s="32" t="s">
        <v>12</v>
      </c>
      <c r="N7" s="32" t="s">
        <v>11</v>
      </c>
      <c r="O7" s="32" t="s">
        <v>13</v>
      </c>
      <c r="P7" s="32" t="s">
        <v>12</v>
      </c>
      <c r="Q7" s="32" t="s">
        <v>11</v>
      </c>
      <c r="R7" s="32" t="s">
        <v>13</v>
      </c>
      <c r="S7" s="32" t="s">
        <v>12</v>
      </c>
      <c r="T7" s="32" t="s">
        <v>11</v>
      </c>
      <c r="U7" s="32" t="s">
        <v>13</v>
      </c>
      <c r="V7" s="32" t="s">
        <v>12</v>
      </c>
      <c r="W7" s="32" t="s">
        <v>11</v>
      </c>
      <c r="X7" s="32" t="s">
        <v>13</v>
      </c>
      <c r="Y7" s="32" t="s">
        <v>12</v>
      </c>
      <c r="AW7" s="82"/>
      <c r="AX7" s="82"/>
      <c r="AY7" s="82"/>
      <c r="AZ7" s="82"/>
      <c r="BA7" s="82"/>
      <c r="BB7" s="82"/>
      <c r="BC7" s="82"/>
      <c r="BD7" s="82"/>
      <c r="BE7" s="82"/>
      <c r="BF7" s="82"/>
      <c r="BG7" s="82"/>
      <c r="BH7" s="82"/>
      <c r="BI7" s="82"/>
      <c r="BJ7" s="82"/>
      <c r="BK7" s="82"/>
      <c r="BL7" s="82"/>
    </row>
    <row r="8" spans="1:64" s="158" customFormat="1" x14ac:dyDescent="0.35">
      <c r="A8" s="152" t="s">
        <v>51</v>
      </c>
      <c r="B8" s="264"/>
      <c r="C8" s="265"/>
      <c r="D8" s="265"/>
      <c r="E8" s="264"/>
      <c r="F8" s="265"/>
      <c r="G8" s="265"/>
      <c r="H8" s="264"/>
      <c r="I8" s="265"/>
      <c r="J8" s="265"/>
      <c r="K8" s="264"/>
      <c r="L8" s="265"/>
      <c r="M8" s="265"/>
      <c r="N8" s="264"/>
      <c r="O8" s="265"/>
      <c r="P8" s="265"/>
      <c r="Q8" s="264"/>
      <c r="R8" s="265"/>
      <c r="S8" s="265"/>
      <c r="T8" s="264"/>
      <c r="U8" s="265"/>
      <c r="V8" s="265"/>
      <c r="W8" s="264"/>
      <c r="X8" s="265"/>
      <c r="Y8" s="265"/>
      <c r="AW8" s="82"/>
      <c r="AX8" s="82"/>
      <c r="AY8" s="82"/>
      <c r="AZ8" s="82"/>
      <c r="BA8" s="82"/>
      <c r="BB8" s="82"/>
      <c r="BC8" s="82"/>
      <c r="BD8" s="82"/>
      <c r="BE8" s="82"/>
      <c r="BF8" s="82"/>
      <c r="BG8" s="82"/>
      <c r="BH8" s="82"/>
      <c r="BI8" s="82"/>
      <c r="BJ8" s="82"/>
      <c r="BK8" s="82"/>
      <c r="BL8" s="82"/>
    </row>
    <row r="9" spans="1:64" s="158" customFormat="1" x14ac:dyDescent="0.35">
      <c r="A9" s="152" t="s">
        <v>53</v>
      </c>
      <c r="B9" s="264"/>
      <c r="C9" s="266">
        <f>IFERROR(B9/B8,0)</f>
        <v>0</v>
      </c>
      <c r="D9" s="265"/>
      <c r="E9" s="264"/>
      <c r="F9" s="266">
        <f>IFERROR(E9/E8,0)</f>
        <v>0</v>
      </c>
      <c r="G9" s="265"/>
      <c r="H9" s="264"/>
      <c r="I9" s="266">
        <f>IFERROR(H9/H8,0)</f>
        <v>0</v>
      </c>
      <c r="J9" s="265"/>
      <c r="K9" s="264"/>
      <c r="L9" s="266">
        <f>IFERROR(K9/K8,0)</f>
        <v>0</v>
      </c>
      <c r="M9" s="265"/>
      <c r="N9" s="264"/>
      <c r="O9" s="266">
        <f>IFERROR(N9/N8,0)</f>
        <v>0</v>
      </c>
      <c r="P9" s="265"/>
      <c r="Q9" s="264"/>
      <c r="R9" s="266">
        <f>IFERROR(Q9/Q8,0)</f>
        <v>0</v>
      </c>
      <c r="S9" s="265"/>
      <c r="T9" s="264"/>
      <c r="U9" s="266">
        <f>IFERROR(T9/T8,0)</f>
        <v>0</v>
      </c>
      <c r="V9" s="265"/>
      <c r="W9" s="264"/>
      <c r="X9" s="266">
        <f>IFERROR(W9/W8,0)</f>
        <v>0</v>
      </c>
      <c r="Y9" s="265"/>
      <c r="AW9" s="82"/>
      <c r="AX9" s="82"/>
      <c r="AY9" s="82"/>
      <c r="AZ9" s="82"/>
      <c r="BA9" s="82"/>
      <c r="BB9" s="82"/>
      <c r="BC9" s="82"/>
      <c r="BD9" s="82"/>
      <c r="BE9" s="82"/>
      <c r="BF9" s="82"/>
      <c r="BG9" s="82"/>
      <c r="BH9" s="82"/>
      <c r="BI9" s="82"/>
      <c r="BJ9" s="82"/>
      <c r="BK9" s="82"/>
      <c r="BL9" s="82"/>
    </row>
    <row r="10" spans="1:64" x14ac:dyDescent="0.35">
      <c r="A10" s="33" t="s">
        <v>54</v>
      </c>
      <c r="B10" s="267"/>
      <c r="C10" s="268"/>
      <c r="D10" s="267"/>
      <c r="E10" s="294"/>
      <c r="F10" s="268"/>
      <c r="G10" s="267"/>
      <c r="H10" s="294"/>
      <c r="I10" s="268"/>
      <c r="J10" s="267"/>
      <c r="K10" s="294"/>
      <c r="L10" s="268"/>
      <c r="M10" s="267"/>
      <c r="N10" s="294"/>
      <c r="O10" s="268"/>
      <c r="P10" s="267"/>
      <c r="Q10" s="294"/>
      <c r="R10" s="268"/>
      <c r="S10" s="267"/>
      <c r="T10" s="294"/>
      <c r="U10" s="268"/>
      <c r="V10" s="267"/>
      <c r="W10" s="294"/>
      <c r="X10" s="268"/>
      <c r="Y10" s="267"/>
      <c r="AT10" s="82"/>
      <c r="AU10" s="82"/>
      <c r="AV10" s="82"/>
      <c r="AW10" s="82"/>
      <c r="AX10" s="82"/>
      <c r="AY10" s="82"/>
      <c r="AZ10" s="82"/>
      <c r="BA10" s="82"/>
      <c r="BB10" s="82"/>
      <c r="BC10" s="82"/>
      <c r="BD10" s="82"/>
      <c r="BE10" s="82"/>
      <c r="BF10" s="82"/>
      <c r="BG10" s="82"/>
      <c r="BH10" s="82"/>
      <c r="BI10" s="82"/>
    </row>
    <row r="11" spans="1:64" x14ac:dyDescent="0.35">
      <c r="A11" s="37" t="s">
        <v>154</v>
      </c>
      <c r="B11" s="49"/>
      <c r="C11" s="241"/>
      <c r="D11" s="41"/>
      <c r="E11" s="242"/>
      <c r="F11" s="241"/>
      <c r="G11" s="41"/>
      <c r="H11" s="242"/>
      <c r="I11" s="241"/>
      <c r="J11" s="41"/>
      <c r="K11" s="242"/>
      <c r="L11" s="241"/>
      <c r="M11" s="41"/>
      <c r="N11" s="242"/>
      <c r="O11" s="241"/>
      <c r="P11" s="41"/>
      <c r="Q11" s="242"/>
      <c r="R11" s="241"/>
      <c r="S11" s="41"/>
      <c r="T11" s="242"/>
      <c r="U11" s="241"/>
      <c r="V11" s="41"/>
      <c r="W11" s="242"/>
      <c r="X11" s="241"/>
      <c r="Y11" s="41"/>
      <c r="AT11" s="82"/>
      <c r="AU11" s="82"/>
      <c r="AV11" s="82"/>
      <c r="AW11" s="82"/>
      <c r="AX11" s="82"/>
      <c r="AY11" s="82"/>
      <c r="AZ11" s="82"/>
      <c r="BA11" s="82"/>
      <c r="BB11" s="82"/>
      <c r="BC11" s="82"/>
      <c r="BD11" s="82"/>
      <c r="BE11" s="82"/>
      <c r="BF11" s="82"/>
      <c r="BG11" s="82"/>
      <c r="BH11" s="82"/>
      <c r="BI11" s="82"/>
    </row>
    <row r="12" spans="1:64" x14ac:dyDescent="0.35">
      <c r="A12" s="39" t="s">
        <v>151</v>
      </c>
      <c r="B12" s="269">
        <f>IF(SUM(B13:B14)=0,0,SUM(B13:B14))</f>
        <v>0</v>
      </c>
      <c r="C12" s="266">
        <f>IFERROR(B12/(B$17+B$21),0)</f>
        <v>0</v>
      </c>
      <c r="D12" s="295"/>
      <c r="E12" s="269">
        <f>IF(SUM(E13:E14)=0,0,SUM(E13:E14))</f>
        <v>0</v>
      </c>
      <c r="F12" s="266">
        <f>IFERROR(E12/(E$17+E$21),0)</f>
        <v>0</v>
      </c>
      <c r="G12" s="295"/>
      <c r="H12" s="269">
        <f>IF(SUM(H13:H14)=0,0,SUM(H13:H14))</f>
        <v>0</v>
      </c>
      <c r="I12" s="266">
        <f>IFERROR(H12/(H$17+H$21),0)</f>
        <v>0</v>
      </c>
      <c r="J12" s="295"/>
      <c r="K12" s="269">
        <f>IF(SUM(K13:K14)=0,0,SUM(K13:K14))</f>
        <v>0</v>
      </c>
      <c r="L12" s="266">
        <f>IFERROR(K12/(K$17+K$21),0)</f>
        <v>0</v>
      </c>
      <c r="M12" s="295"/>
      <c r="N12" s="269">
        <f>IF(SUM(N13:N14)=0,0,SUM(N13:N14))</f>
        <v>0</v>
      </c>
      <c r="O12" s="266">
        <f>IFERROR(N12/(N$17+N$21),0)</f>
        <v>0</v>
      </c>
      <c r="P12" s="295"/>
      <c r="Q12" s="269">
        <f>IF(SUM(Q13:Q14)=0,0,SUM(Q13:Q14))</f>
        <v>0</v>
      </c>
      <c r="R12" s="266">
        <f>IFERROR(Q12/(Q$17+Q$21),0)</f>
        <v>0</v>
      </c>
      <c r="S12" s="295"/>
      <c r="T12" s="269">
        <f>IF(SUM(T13:T14)=0,0,SUM(T13:T14))</f>
        <v>0</v>
      </c>
      <c r="U12" s="266">
        <f>IFERROR(T12/(T$17+T$21),0)</f>
        <v>0</v>
      </c>
      <c r="V12" s="295"/>
      <c r="W12" s="269">
        <f>IF(SUM(W13:W14)=0,0,SUM(W13:W14))</f>
        <v>0</v>
      </c>
      <c r="X12" s="266">
        <f>IFERROR(W12/(W$17+W$21),0)</f>
        <v>0</v>
      </c>
      <c r="Y12" s="295"/>
      <c r="AT12" s="82"/>
      <c r="AU12" s="82"/>
      <c r="AV12" s="82"/>
      <c r="AW12" s="82"/>
      <c r="AX12" s="82"/>
      <c r="AY12" s="82"/>
      <c r="AZ12" s="82"/>
      <c r="BA12" s="82"/>
      <c r="BB12" s="82"/>
      <c r="BC12" s="82"/>
      <c r="BD12" s="82"/>
      <c r="BE12" s="82"/>
      <c r="BF12" s="82"/>
      <c r="BG12" s="82"/>
      <c r="BH12" s="82"/>
      <c r="BI12" s="82"/>
    </row>
    <row r="13" spans="1:64" x14ac:dyDescent="0.35">
      <c r="A13" s="35" t="s">
        <v>8</v>
      </c>
      <c r="B13" s="270"/>
      <c r="C13" s="271">
        <f>IFERROR(B13/(B$18+B$22),0)</f>
        <v>0</v>
      </c>
      <c r="D13" s="272"/>
      <c r="E13" s="270"/>
      <c r="F13" s="271">
        <f>IFERROR(E13/(E$18+E$22),0)</f>
        <v>0</v>
      </c>
      <c r="G13" s="272"/>
      <c r="H13" s="270"/>
      <c r="I13" s="271">
        <f>IFERROR(H13/(H$18+H$22),0)</f>
        <v>0</v>
      </c>
      <c r="J13" s="272"/>
      <c r="K13" s="270"/>
      <c r="L13" s="271">
        <f>IFERROR(K13/(K$18+K$22),0)</f>
        <v>0</v>
      </c>
      <c r="M13" s="272"/>
      <c r="N13" s="270"/>
      <c r="O13" s="271">
        <f>IFERROR(N13/(N$18+N$22),0)</f>
        <v>0</v>
      </c>
      <c r="P13" s="272"/>
      <c r="Q13" s="270"/>
      <c r="R13" s="271">
        <f>IFERROR(Q13/(Q$18+Q$22),0)</f>
        <v>0</v>
      </c>
      <c r="S13" s="272"/>
      <c r="T13" s="270"/>
      <c r="U13" s="271">
        <f>IFERROR(T13/(T$18+T$22),0)</f>
        <v>0</v>
      </c>
      <c r="V13" s="272"/>
      <c r="W13" s="270"/>
      <c r="X13" s="271">
        <f>IFERROR(W13/(W$18+W$22),0)</f>
        <v>0</v>
      </c>
      <c r="Y13" s="272"/>
      <c r="AT13" s="82"/>
      <c r="AU13" s="82"/>
      <c r="AV13" s="82"/>
      <c r="AW13" s="82"/>
      <c r="AX13" s="82"/>
      <c r="AY13" s="82"/>
      <c r="AZ13" s="82"/>
      <c r="BA13" s="82"/>
      <c r="BB13" s="82"/>
      <c r="BC13" s="82"/>
      <c r="BD13" s="82"/>
      <c r="BE13" s="82"/>
      <c r="BF13" s="82"/>
      <c r="BG13" s="82"/>
      <c r="BH13" s="82"/>
      <c r="BI13" s="82"/>
    </row>
    <row r="14" spans="1:64" x14ac:dyDescent="0.35">
      <c r="A14" s="40" t="s">
        <v>7</v>
      </c>
      <c r="B14" s="270"/>
      <c r="C14" s="273">
        <f>IFERROR(B14/(B$19+B$23),0)</f>
        <v>0</v>
      </c>
      <c r="D14" s="274"/>
      <c r="E14" s="270"/>
      <c r="F14" s="273">
        <f>IFERROR(E14/(E$19+E$23),0)</f>
        <v>0</v>
      </c>
      <c r="G14" s="274"/>
      <c r="H14" s="270"/>
      <c r="I14" s="273">
        <f>IFERROR(H14/(H$19+H$23),0)</f>
        <v>0</v>
      </c>
      <c r="J14" s="274"/>
      <c r="K14" s="270"/>
      <c r="L14" s="273">
        <f>IFERROR(K14/(K$19+K$23),0)</f>
        <v>0</v>
      </c>
      <c r="M14" s="274"/>
      <c r="N14" s="270"/>
      <c r="O14" s="273">
        <f>IFERROR(N14/(N$19+N$23),0)</f>
        <v>0</v>
      </c>
      <c r="P14" s="274"/>
      <c r="Q14" s="270"/>
      <c r="R14" s="273">
        <f>IFERROR(Q14/(Q$19+Q$23),0)</f>
        <v>0</v>
      </c>
      <c r="S14" s="274"/>
      <c r="T14" s="270"/>
      <c r="U14" s="273">
        <f>IFERROR(T14/(T$19+T$23),0)</f>
        <v>0</v>
      </c>
      <c r="V14" s="274"/>
      <c r="W14" s="270"/>
      <c r="X14" s="273">
        <f>IFERROR(W14/(W$19+W$23),0)</f>
        <v>0</v>
      </c>
      <c r="Y14" s="274"/>
      <c r="AT14" s="82"/>
      <c r="AU14" s="82"/>
      <c r="AV14" s="82"/>
      <c r="AW14" s="82"/>
      <c r="AX14" s="82"/>
      <c r="AY14" s="82"/>
      <c r="AZ14" s="82"/>
      <c r="BA14" s="82"/>
      <c r="BB14" s="82"/>
      <c r="BC14" s="82"/>
      <c r="BD14" s="82"/>
      <c r="BE14" s="82"/>
      <c r="BF14" s="82"/>
      <c r="BG14" s="82"/>
      <c r="BH14" s="82"/>
      <c r="BI14" s="82"/>
    </row>
    <row r="15" spans="1:64" x14ac:dyDescent="0.35">
      <c r="A15" s="34"/>
      <c r="B15" s="296"/>
      <c r="C15" s="276"/>
      <c r="D15" s="277"/>
      <c r="E15" s="296"/>
      <c r="F15" s="276"/>
      <c r="G15" s="277"/>
      <c r="H15" s="296"/>
      <c r="I15" s="276"/>
      <c r="J15" s="277"/>
      <c r="K15" s="296"/>
      <c r="L15" s="276"/>
      <c r="M15" s="277"/>
      <c r="N15" s="296"/>
      <c r="O15" s="276"/>
      <c r="P15" s="277"/>
      <c r="Q15" s="296"/>
      <c r="R15" s="276"/>
      <c r="S15" s="277"/>
      <c r="T15" s="296"/>
      <c r="U15" s="276"/>
      <c r="V15" s="277"/>
      <c r="W15" s="296"/>
      <c r="X15" s="276"/>
      <c r="Y15" s="277"/>
      <c r="AT15" s="82"/>
      <c r="AU15" s="82"/>
      <c r="AV15" s="82"/>
      <c r="AW15" s="82"/>
      <c r="AX15" s="82"/>
      <c r="AY15" s="82"/>
      <c r="AZ15" s="82"/>
      <c r="BA15" s="82"/>
      <c r="BB15" s="82"/>
      <c r="BC15" s="82"/>
      <c r="BD15" s="82"/>
      <c r="BE15" s="82"/>
      <c r="BF15" s="82"/>
      <c r="BG15" s="82"/>
      <c r="BH15" s="82"/>
      <c r="BI15" s="82"/>
    </row>
    <row r="16" spans="1:64" x14ac:dyDescent="0.35">
      <c r="A16" s="37" t="s">
        <v>145</v>
      </c>
      <c r="B16" s="297"/>
      <c r="C16" s="279"/>
      <c r="D16" s="280"/>
      <c r="E16" s="297"/>
      <c r="F16" s="279"/>
      <c r="G16" s="280"/>
      <c r="H16" s="297"/>
      <c r="I16" s="279"/>
      <c r="J16" s="280"/>
      <c r="K16" s="297"/>
      <c r="L16" s="279"/>
      <c r="M16" s="280"/>
      <c r="N16" s="297"/>
      <c r="O16" s="279"/>
      <c r="P16" s="280"/>
      <c r="Q16" s="297"/>
      <c r="R16" s="279"/>
      <c r="S16" s="280"/>
      <c r="T16" s="297"/>
      <c r="U16" s="279"/>
      <c r="V16" s="280"/>
      <c r="W16" s="297"/>
      <c r="X16" s="279"/>
      <c r="Y16" s="280"/>
      <c r="AT16" s="82"/>
      <c r="AU16" s="82"/>
      <c r="AV16" s="82"/>
      <c r="AW16" s="82"/>
      <c r="AX16" s="82"/>
      <c r="AY16" s="82"/>
      <c r="AZ16" s="82"/>
      <c r="BA16" s="82"/>
      <c r="BB16" s="82"/>
      <c r="BC16" s="82"/>
      <c r="BD16" s="82"/>
      <c r="BE16" s="82"/>
      <c r="BF16" s="82"/>
      <c r="BG16" s="82"/>
      <c r="BH16" s="82"/>
      <c r="BI16" s="82"/>
    </row>
    <row r="17" spans="1:61" x14ac:dyDescent="0.35">
      <c r="A17" s="39" t="s">
        <v>56</v>
      </c>
      <c r="B17" s="269">
        <f>IF(SUM(B18:B19)=0,0,SUM(B18:B19))</f>
        <v>0</v>
      </c>
      <c r="C17" s="266">
        <f>IFERROR(B17/(B$17+B$21),0)</f>
        <v>0</v>
      </c>
      <c r="D17" s="281"/>
      <c r="E17" s="269">
        <f>IF(SUM(E18:E19)=0,0,SUM(E18:E19))</f>
        <v>0</v>
      </c>
      <c r="F17" s="266">
        <f>IFERROR(E17/(E$17+E$21),0)</f>
        <v>0</v>
      </c>
      <c r="G17" s="281"/>
      <c r="H17" s="269">
        <f>IF(SUM(H18:H19)=0,0,SUM(H18:H19))</f>
        <v>0</v>
      </c>
      <c r="I17" s="266">
        <f>IFERROR(H17/(H$17+H$21),0)</f>
        <v>0</v>
      </c>
      <c r="J17" s="281"/>
      <c r="K17" s="269">
        <f>IF(SUM(K18:K19)=0,0,SUM(K18:K19))</f>
        <v>0</v>
      </c>
      <c r="L17" s="266">
        <f>IFERROR(K17/(K$17+K$21),0)</f>
        <v>0</v>
      </c>
      <c r="M17" s="281"/>
      <c r="N17" s="269">
        <f>IF(SUM(N18:N19)=0,0,SUM(N18:N19))</f>
        <v>0</v>
      </c>
      <c r="O17" s="266">
        <f>IFERROR(N17/(N$17+N$21),0)</f>
        <v>0</v>
      </c>
      <c r="P17" s="281"/>
      <c r="Q17" s="269">
        <f>IF(SUM(Q18:Q19)=0,0,SUM(Q18:Q19))</f>
        <v>0</v>
      </c>
      <c r="R17" s="266">
        <f>IFERROR(Q17/(Q$17+Q$21),0)</f>
        <v>0</v>
      </c>
      <c r="S17" s="281"/>
      <c r="T17" s="269">
        <f>IF(SUM(T18:T19)=0,0,SUM(T18:T19))</f>
        <v>0</v>
      </c>
      <c r="U17" s="266">
        <f>IFERROR(T17/(T$17+T$21),0)</f>
        <v>0</v>
      </c>
      <c r="V17" s="281"/>
      <c r="W17" s="269">
        <f>IF(SUM(W18:W19)=0,0,SUM(W18:W19))</f>
        <v>0</v>
      </c>
      <c r="X17" s="266">
        <f>IFERROR(W17/(W$17+W$21),0)</f>
        <v>0</v>
      </c>
      <c r="Y17" s="281"/>
      <c r="AT17" s="82"/>
      <c r="AU17" s="82"/>
      <c r="AV17" s="82"/>
      <c r="AW17" s="82"/>
      <c r="AX17" s="82"/>
      <c r="AY17" s="82"/>
      <c r="AZ17" s="82"/>
      <c r="BA17" s="82"/>
      <c r="BB17" s="82"/>
      <c r="BC17" s="82"/>
      <c r="BD17" s="82"/>
      <c r="BE17" s="82"/>
      <c r="BF17" s="82"/>
      <c r="BG17" s="82"/>
      <c r="BH17" s="82"/>
      <c r="BI17" s="82"/>
    </row>
    <row r="18" spans="1:61" x14ac:dyDescent="0.35">
      <c r="A18" s="40" t="s">
        <v>8</v>
      </c>
      <c r="B18" s="270"/>
      <c r="C18" s="271">
        <f>IFERROR(B18/(B$18+B$22),0)</f>
        <v>0</v>
      </c>
      <c r="D18" s="272"/>
      <c r="E18" s="270"/>
      <c r="F18" s="271">
        <f>IFERROR(E18/(E$18+E$22),0)</f>
        <v>0</v>
      </c>
      <c r="G18" s="272"/>
      <c r="H18" s="270"/>
      <c r="I18" s="271">
        <f>IFERROR(H18/(H$18+H$22),0)</f>
        <v>0</v>
      </c>
      <c r="J18" s="272"/>
      <c r="K18" s="270"/>
      <c r="L18" s="271">
        <f>IFERROR(K18/(K$18+K$22),0)</f>
        <v>0</v>
      </c>
      <c r="M18" s="272"/>
      <c r="N18" s="270"/>
      <c r="O18" s="271">
        <f>IFERROR(N18/(N$18+N$22),0)</f>
        <v>0</v>
      </c>
      <c r="P18" s="272"/>
      <c r="Q18" s="270"/>
      <c r="R18" s="271">
        <f>IFERROR(Q18/(Q$18+Q$22),0)</f>
        <v>0</v>
      </c>
      <c r="S18" s="272"/>
      <c r="T18" s="270"/>
      <c r="U18" s="271">
        <f>IFERROR(T18/(T$18+T$22),0)</f>
        <v>0</v>
      </c>
      <c r="V18" s="272"/>
      <c r="W18" s="270"/>
      <c r="X18" s="271">
        <f>IFERROR(W18/(W$18+W$22),0)</f>
        <v>0</v>
      </c>
      <c r="Y18" s="272"/>
      <c r="AT18" s="82"/>
      <c r="AU18" s="82"/>
      <c r="AV18" s="82"/>
      <c r="AW18" s="82"/>
      <c r="AX18" s="82"/>
      <c r="AY18" s="82"/>
      <c r="AZ18" s="82"/>
      <c r="BA18" s="82"/>
      <c r="BB18" s="82"/>
      <c r="BC18" s="82"/>
      <c r="BD18" s="82"/>
      <c r="BE18" s="82"/>
      <c r="BF18" s="82"/>
      <c r="BG18" s="82"/>
      <c r="BH18" s="82"/>
      <c r="BI18" s="82"/>
    </row>
    <row r="19" spans="1:61" x14ac:dyDescent="0.35">
      <c r="A19" s="35" t="s">
        <v>7</v>
      </c>
      <c r="B19" s="270"/>
      <c r="C19" s="273">
        <f>IFERROR(B19/(B$19+B$23),0)</f>
        <v>0</v>
      </c>
      <c r="D19" s="274"/>
      <c r="E19" s="270"/>
      <c r="F19" s="273">
        <f>IFERROR(E19/(E$19+E$23),0)</f>
        <v>0</v>
      </c>
      <c r="G19" s="274"/>
      <c r="H19" s="270"/>
      <c r="I19" s="273">
        <f>IFERROR(H19/(H$19+H$23),0)</f>
        <v>0</v>
      </c>
      <c r="J19" s="274"/>
      <c r="K19" s="270"/>
      <c r="L19" s="273">
        <f>IFERROR(K19/(K$19+K$23),0)</f>
        <v>0</v>
      </c>
      <c r="M19" s="274"/>
      <c r="N19" s="270"/>
      <c r="O19" s="273">
        <f>IFERROR(N19/(N$19+N$23),0)</f>
        <v>0</v>
      </c>
      <c r="P19" s="274"/>
      <c r="Q19" s="270"/>
      <c r="R19" s="273">
        <f>IFERROR(Q19/(Q$19+Q$23),0)</f>
        <v>0</v>
      </c>
      <c r="S19" s="274"/>
      <c r="T19" s="270"/>
      <c r="U19" s="273">
        <f>IFERROR(T19/(T$19+T$23),0)</f>
        <v>0</v>
      </c>
      <c r="V19" s="274"/>
      <c r="W19" s="270"/>
      <c r="X19" s="273">
        <f>IFERROR(W19/(W$19+W$23),0)</f>
        <v>0</v>
      </c>
      <c r="Y19" s="274"/>
      <c r="AT19" s="82"/>
      <c r="AU19" s="82"/>
      <c r="AV19" s="82"/>
      <c r="AW19" s="82"/>
      <c r="AX19" s="82"/>
      <c r="AY19" s="82"/>
      <c r="AZ19" s="82"/>
      <c r="BA19" s="82"/>
      <c r="BB19" s="82"/>
      <c r="BC19" s="82"/>
      <c r="BD19" s="82"/>
      <c r="BE19" s="82"/>
      <c r="BF19" s="82"/>
      <c r="BG19" s="82"/>
      <c r="BH19" s="82"/>
      <c r="BI19" s="82"/>
    </row>
    <row r="20" spans="1:61" x14ac:dyDescent="0.35">
      <c r="A20" s="42"/>
      <c r="B20" s="296"/>
      <c r="C20" s="276"/>
      <c r="D20" s="277"/>
      <c r="E20" s="296"/>
      <c r="F20" s="276"/>
      <c r="G20" s="277"/>
      <c r="H20" s="298"/>
      <c r="I20" s="276"/>
      <c r="J20" s="277"/>
      <c r="K20" s="296"/>
      <c r="L20" s="276"/>
      <c r="M20" s="277"/>
      <c r="N20" s="296"/>
      <c r="O20" s="276"/>
      <c r="P20" s="277"/>
      <c r="Q20" s="296"/>
      <c r="R20" s="276"/>
      <c r="S20" s="277"/>
      <c r="T20" s="296"/>
      <c r="U20" s="276"/>
      <c r="V20" s="277"/>
      <c r="W20" s="296"/>
      <c r="X20" s="276"/>
      <c r="Y20" s="277"/>
      <c r="AT20" s="82"/>
      <c r="AU20" s="82"/>
      <c r="AV20" s="82"/>
      <c r="AW20" s="82"/>
      <c r="AX20" s="82"/>
      <c r="AY20" s="82"/>
      <c r="AZ20" s="82"/>
      <c r="BA20" s="82"/>
      <c r="BB20" s="82"/>
      <c r="BC20" s="82"/>
      <c r="BD20" s="82"/>
      <c r="BE20" s="82"/>
      <c r="BF20" s="82"/>
      <c r="BG20" s="82"/>
      <c r="BH20" s="82"/>
      <c r="BI20" s="82"/>
    </row>
    <row r="21" spans="1:61" x14ac:dyDescent="0.35">
      <c r="A21" s="39" t="s">
        <v>146</v>
      </c>
      <c r="B21" s="269">
        <f>IF(SUM(B22:B23)=0,0,SUM(B22:B23))</f>
        <v>0</v>
      </c>
      <c r="C21" s="266">
        <f>IFERROR(B21/(B$17+B$21),0)</f>
        <v>0</v>
      </c>
      <c r="D21" s="281"/>
      <c r="E21" s="269">
        <f>IF(SUM(E22:E23)=0,0,SUM(E22:E23))</f>
        <v>0</v>
      </c>
      <c r="F21" s="266">
        <f>IFERROR(E21/(E$17+E$21),0)</f>
        <v>0</v>
      </c>
      <c r="G21" s="281"/>
      <c r="H21" s="269">
        <f>IF(SUM(H22:H23)=0,0,SUM(H22:H23))</f>
        <v>0</v>
      </c>
      <c r="I21" s="266">
        <f>IFERROR(H21/(H$17+H$21),0)</f>
        <v>0</v>
      </c>
      <c r="J21" s="281"/>
      <c r="K21" s="269">
        <f>IF(SUM(K22:K23)=0,0,SUM(K22:K23))</f>
        <v>0</v>
      </c>
      <c r="L21" s="266">
        <f>IFERROR(K21/(K$17+K$21),0)</f>
        <v>0</v>
      </c>
      <c r="M21" s="281"/>
      <c r="N21" s="269">
        <f>IF(SUM(N22:N23)=0,0,SUM(N22:N23))</f>
        <v>0</v>
      </c>
      <c r="O21" s="266">
        <f>IFERROR(N21/(N$17+N$21),0)</f>
        <v>0</v>
      </c>
      <c r="P21" s="281"/>
      <c r="Q21" s="269">
        <f>IF(SUM(Q22:Q23)=0,0,SUM(Q22:Q23))</f>
        <v>0</v>
      </c>
      <c r="R21" s="266">
        <f>IFERROR(Q21/(Q$17+Q$21),0)</f>
        <v>0</v>
      </c>
      <c r="S21" s="281"/>
      <c r="T21" s="269">
        <f>IF(SUM(T22:T23)=0,0,SUM(T22:T23))</f>
        <v>0</v>
      </c>
      <c r="U21" s="266">
        <f>IFERROR(T21/(T$17+T$21),0)</f>
        <v>0</v>
      </c>
      <c r="V21" s="281"/>
      <c r="W21" s="269">
        <f>IF(SUM(W22:W23)=0,0,SUM(W22:W23))</f>
        <v>0</v>
      </c>
      <c r="X21" s="266">
        <f>IFERROR(W21/(W$17+W$21),0)</f>
        <v>0</v>
      </c>
      <c r="Y21" s="281"/>
      <c r="AT21" s="82"/>
      <c r="AU21" s="82"/>
      <c r="AV21" s="82"/>
      <c r="AW21" s="82"/>
      <c r="AX21" s="82"/>
      <c r="AY21" s="82"/>
      <c r="AZ21" s="82"/>
      <c r="BA21" s="82"/>
      <c r="BB21" s="82"/>
      <c r="BC21" s="82"/>
      <c r="BD21" s="82"/>
      <c r="BE21" s="82"/>
      <c r="BF21" s="82"/>
      <c r="BG21" s="82"/>
      <c r="BH21" s="82"/>
      <c r="BI21" s="82"/>
    </row>
    <row r="22" spans="1:61" x14ac:dyDescent="0.35">
      <c r="A22" s="40" t="s">
        <v>8</v>
      </c>
      <c r="B22" s="270"/>
      <c r="C22" s="273">
        <f>IFERROR(B22/(B$18+B$22),0)</f>
        <v>0</v>
      </c>
      <c r="D22" s="272"/>
      <c r="E22" s="270"/>
      <c r="F22" s="273">
        <f>IFERROR(E22/(E$18+E$22),0)</f>
        <v>0</v>
      </c>
      <c r="G22" s="272"/>
      <c r="H22" s="270"/>
      <c r="I22" s="273">
        <f>IFERROR(H22/(H$18+H$22),0)</f>
        <v>0</v>
      </c>
      <c r="J22" s="272"/>
      <c r="K22" s="270"/>
      <c r="L22" s="273">
        <f>IFERROR(K22/(K$18+K$22),0)</f>
        <v>0</v>
      </c>
      <c r="M22" s="272"/>
      <c r="N22" s="270"/>
      <c r="O22" s="273">
        <f>IFERROR(N22/(N$18+N$22),0)</f>
        <v>0</v>
      </c>
      <c r="P22" s="272"/>
      <c r="Q22" s="270"/>
      <c r="R22" s="273">
        <f>IFERROR(Q22/(Q$18+Q$22),0)</f>
        <v>0</v>
      </c>
      <c r="S22" s="272"/>
      <c r="T22" s="270"/>
      <c r="U22" s="273">
        <f>IFERROR(T22/(T$18+T$22),0)</f>
        <v>0</v>
      </c>
      <c r="V22" s="272"/>
      <c r="W22" s="270"/>
      <c r="X22" s="273">
        <f>IFERROR(W22/(W$18+W$22),0)</f>
        <v>0</v>
      </c>
      <c r="Y22" s="272"/>
      <c r="AT22" s="82"/>
      <c r="AU22" s="82"/>
      <c r="AV22" s="82"/>
      <c r="AW22" s="82"/>
      <c r="AX22" s="82"/>
      <c r="AY22" s="82"/>
      <c r="AZ22" s="82"/>
      <c r="BA22" s="82"/>
      <c r="BB22" s="82"/>
      <c r="BC22" s="82"/>
      <c r="BD22" s="82"/>
      <c r="BE22" s="82"/>
      <c r="BF22" s="82"/>
      <c r="BG22" s="82"/>
      <c r="BH22" s="82"/>
      <c r="BI22" s="82"/>
    </row>
    <row r="23" spans="1:61" x14ac:dyDescent="0.35">
      <c r="A23" s="40" t="s">
        <v>7</v>
      </c>
      <c r="B23" s="270"/>
      <c r="C23" s="273">
        <f>IFERROR(B23/(B$19+B$23),0)</f>
        <v>0</v>
      </c>
      <c r="D23" s="274"/>
      <c r="E23" s="270"/>
      <c r="F23" s="273">
        <f>IFERROR(E23/(E$19+E$23),0)</f>
        <v>0</v>
      </c>
      <c r="G23" s="274"/>
      <c r="H23" s="270"/>
      <c r="I23" s="273">
        <f>IFERROR(H23/(H$19+H$23),0)</f>
        <v>0</v>
      </c>
      <c r="J23" s="274"/>
      <c r="K23" s="270"/>
      <c r="L23" s="273">
        <f>IFERROR(K23/(K$19+K$23),0)</f>
        <v>0</v>
      </c>
      <c r="M23" s="274"/>
      <c r="N23" s="270"/>
      <c r="O23" s="273">
        <f>IFERROR(N23/(N$19+N$23),0)</f>
        <v>0</v>
      </c>
      <c r="P23" s="274"/>
      <c r="Q23" s="270"/>
      <c r="R23" s="273">
        <f>IFERROR(Q23/(Q$19+Q$23),0)</f>
        <v>0</v>
      </c>
      <c r="S23" s="274"/>
      <c r="T23" s="270"/>
      <c r="U23" s="273">
        <f>IFERROR(T23/(T$19+T$23),0)</f>
        <v>0</v>
      </c>
      <c r="V23" s="274"/>
      <c r="W23" s="270"/>
      <c r="X23" s="273">
        <f>IFERROR(W23/(W$19+W$23),0)</f>
        <v>0</v>
      </c>
      <c r="Y23" s="274"/>
      <c r="AT23" s="82"/>
      <c r="AU23" s="82"/>
      <c r="AV23" s="82"/>
      <c r="AW23" s="82"/>
      <c r="AX23" s="82"/>
      <c r="AY23" s="82"/>
      <c r="AZ23" s="82"/>
      <c r="BA23" s="82"/>
      <c r="BB23" s="82"/>
      <c r="BC23" s="82"/>
      <c r="BD23" s="82"/>
      <c r="BE23" s="82"/>
      <c r="BF23" s="82"/>
      <c r="BG23" s="82"/>
      <c r="BH23" s="82"/>
      <c r="BI23" s="82"/>
    </row>
    <row r="24" spans="1:61" x14ac:dyDescent="0.35">
      <c r="A24" s="42"/>
      <c r="B24" s="275"/>
      <c r="C24" s="276"/>
      <c r="D24" s="283"/>
      <c r="E24" s="275"/>
      <c r="F24" s="276"/>
      <c r="G24" s="283"/>
      <c r="H24" s="296"/>
      <c r="I24" s="276"/>
      <c r="J24" s="283"/>
      <c r="K24" s="296"/>
      <c r="L24" s="276"/>
      <c r="M24" s="283"/>
      <c r="N24" s="296"/>
      <c r="O24" s="276"/>
      <c r="P24" s="283"/>
      <c r="Q24" s="296"/>
      <c r="R24" s="276"/>
      <c r="S24" s="283"/>
      <c r="T24" s="296"/>
      <c r="U24" s="276"/>
      <c r="V24" s="283"/>
      <c r="W24" s="296"/>
      <c r="X24" s="276"/>
      <c r="Y24" s="283"/>
      <c r="AT24" s="82"/>
      <c r="AU24" s="82"/>
      <c r="AV24" s="82"/>
      <c r="AW24" s="82"/>
      <c r="AX24" s="82"/>
      <c r="AY24" s="82"/>
      <c r="AZ24" s="82"/>
      <c r="BA24" s="82"/>
      <c r="BB24" s="82"/>
      <c r="BC24" s="82"/>
      <c r="BD24" s="82"/>
      <c r="BE24" s="82"/>
      <c r="BF24" s="82"/>
      <c r="BG24" s="82"/>
      <c r="BH24" s="82"/>
      <c r="BI24" s="82"/>
    </row>
    <row r="25" spans="1:61" x14ac:dyDescent="0.35">
      <c r="A25" s="159" t="s">
        <v>152</v>
      </c>
      <c r="B25" s="284"/>
      <c r="C25" s="273">
        <f>IFERROR(D25/(D$18+D$22),0)</f>
        <v>0</v>
      </c>
      <c r="D25" s="272"/>
      <c r="E25" s="284"/>
      <c r="F25" s="273">
        <f>IFERROR(G25/(G$18+G$22),0)</f>
        <v>0</v>
      </c>
      <c r="G25" s="272"/>
      <c r="H25" s="299"/>
      <c r="I25" s="273">
        <f>IFERROR(J25/(J$18+J$22),0)</f>
        <v>0</v>
      </c>
      <c r="J25" s="272"/>
      <c r="K25" s="299"/>
      <c r="L25" s="273">
        <f>IFERROR(M25/(M$18+M$22),0)</f>
        <v>0</v>
      </c>
      <c r="M25" s="272"/>
      <c r="N25" s="299"/>
      <c r="O25" s="273">
        <f>IFERROR(P25/(P$18+P$22),0)</f>
        <v>0</v>
      </c>
      <c r="P25" s="272"/>
      <c r="Q25" s="299"/>
      <c r="R25" s="273">
        <f>IFERROR(S25/(S$18+S$22),0)</f>
        <v>0</v>
      </c>
      <c r="S25" s="272"/>
      <c r="T25" s="299"/>
      <c r="U25" s="273">
        <f>IFERROR(V25/(V$18+V$22),0)</f>
        <v>0</v>
      </c>
      <c r="V25" s="272"/>
      <c r="W25" s="299"/>
      <c r="X25" s="273">
        <f>IFERROR(Y25/(Y$18+Y$22),0)</f>
        <v>0</v>
      </c>
      <c r="Y25" s="272"/>
    </row>
    <row r="27" spans="1:61" ht="26" x14ac:dyDescent="0.35">
      <c r="A27" s="43"/>
      <c r="B27" s="155" t="s">
        <v>1</v>
      </c>
      <c r="C27" s="463" t="s">
        <v>2</v>
      </c>
      <c r="D27" s="466"/>
      <c r="E27" s="466"/>
      <c r="F27" s="467"/>
    </row>
    <row r="28" spans="1:61" x14ac:dyDescent="0.35">
      <c r="A28" s="99"/>
      <c r="B28" s="53" t="str">
        <f>$B$6</f>
        <v>NA</v>
      </c>
      <c r="C28" s="53" t="str">
        <f>$E$6</f>
        <v>NA</v>
      </c>
      <c r="D28" s="53" t="str">
        <f>$H$6</f>
        <v>NA</v>
      </c>
      <c r="E28" s="53" t="str">
        <f>$K$6</f>
        <v>NA</v>
      </c>
      <c r="F28" s="53" t="str">
        <f>$N$6</f>
        <v>NA</v>
      </c>
    </row>
    <row r="29" spans="1:61" x14ac:dyDescent="0.35">
      <c r="A29" s="85" t="s">
        <v>60</v>
      </c>
      <c r="B29" s="52"/>
      <c r="C29" s="52"/>
      <c r="D29" s="52"/>
      <c r="E29" s="52"/>
      <c r="F29" s="52"/>
    </row>
    <row r="30" spans="1:61" x14ac:dyDescent="0.35">
      <c r="A30" s="152" t="s">
        <v>61</v>
      </c>
      <c r="B30" s="263"/>
      <c r="C30" s="263"/>
      <c r="D30" s="263"/>
      <c r="E30" s="263"/>
      <c r="F30" s="263"/>
      <c r="G30" s="160"/>
    </row>
    <row r="31" spans="1:61" x14ac:dyDescent="0.35">
      <c r="A31" s="152" t="s">
        <v>62</v>
      </c>
      <c r="B31" s="263"/>
      <c r="C31" s="263"/>
      <c r="D31" s="263"/>
      <c r="E31" s="263"/>
      <c r="F31" s="263"/>
      <c r="G31" s="160"/>
    </row>
    <row r="32" spans="1:61" x14ac:dyDescent="0.35">
      <c r="A32" s="152" t="s">
        <v>63</v>
      </c>
      <c r="B32" s="263"/>
      <c r="C32" s="263"/>
      <c r="D32" s="263"/>
      <c r="E32" s="263"/>
      <c r="F32" s="263"/>
      <c r="G32" s="160"/>
    </row>
    <row r="33" spans="1:7" x14ac:dyDescent="0.35">
      <c r="A33" s="152" t="s">
        <v>64</v>
      </c>
      <c r="B33" s="263"/>
      <c r="C33" s="263"/>
      <c r="D33" s="263"/>
      <c r="E33" s="263"/>
      <c r="F33" s="263"/>
      <c r="G33" s="160"/>
    </row>
  </sheetData>
  <sheetProtection algorithmName="SHA-512" hashValue="cVk9/VDdJ2Anylv7EikZO/X9N6WnzGAiziU2me0aspAzdmy7CtEEeUDvyE5rkELtc6AcSZVg4l4faROB0iA+9A==" saltValue="HvSQmm+Yl/Kwubl4T0vjQA==" spinCount="100000" sheet="1" objects="1" scenarios="1" formatColumns="0"/>
  <mergeCells count="13">
    <mergeCell ref="H6:J6"/>
    <mergeCell ref="K6:M6"/>
    <mergeCell ref="N6:P6"/>
    <mergeCell ref="E5:Y5"/>
    <mergeCell ref="Q6:S6"/>
    <mergeCell ref="T6:V6"/>
    <mergeCell ref="W6:Y6"/>
    <mergeCell ref="C27:F27"/>
    <mergeCell ref="B2:D2"/>
    <mergeCell ref="B3:D3"/>
    <mergeCell ref="B5:D5"/>
    <mergeCell ref="B6:D6"/>
    <mergeCell ref="E6:G6"/>
  </mergeCells>
  <pageMargins left="0.4" right="0.4" top="1.85" bottom="0.75" header="0.3" footer="0.3"/>
  <pageSetup scale="36" orientation="landscape" r:id="rId1"/>
  <headerFooter scaleWithDoc="0">
    <oddHeader>&amp;C&amp;"Arial,Regular"&amp;G
Claims Activity Report
Section V - &amp;A</oddHeader>
    <oddFooter>&amp;L&amp;"Arial,Regular"&amp;10Claims Activity - Report #47&amp;C&amp;"Arial,Regular"&amp;10Rev. v9 2019-07&amp;R&amp;"Arial,Regular"&amp;10&amp;P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L33"/>
  <sheetViews>
    <sheetView showGridLines="0" zoomScale="75" zoomScaleNormal="75" workbookViewId="0"/>
  </sheetViews>
  <sheetFormatPr defaultColWidth="8.7265625" defaultRowHeight="14.5" x14ac:dyDescent="0.35"/>
  <cols>
    <col min="1" max="1" width="47.1796875" style="98" bestFit="1" customWidth="1"/>
    <col min="2" max="25" width="12.7265625" style="98" customWidth="1"/>
    <col min="26" max="16384" width="8.7265625" style="98"/>
  </cols>
  <sheetData>
    <row r="1" spans="1:64" ht="15" customHeight="1" x14ac:dyDescent="0.45">
      <c r="A1" s="31" t="s">
        <v>3</v>
      </c>
      <c r="B1" s="51">
        <f>Summary!B1</f>
        <v>0</v>
      </c>
      <c r="C1" s="38" t="s">
        <v>4</v>
      </c>
      <c r="D1" s="45">
        <f>Summary!D1</f>
        <v>0</v>
      </c>
      <c r="F1" s="137"/>
      <c r="G1" s="156"/>
    </row>
    <row r="2" spans="1:64" ht="15" customHeight="1" x14ac:dyDescent="0.35">
      <c r="A2" s="31" t="s">
        <v>5</v>
      </c>
      <c r="B2" s="405">
        <f>Summary!B2</f>
        <v>0</v>
      </c>
      <c r="C2" s="405"/>
      <c r="D2" s="405"/>
      <c r="F2" s="142"/>
      <c r="G2" s="156"/>
    </row>
    <row r="3" spans="1:64" ht="15" customHeight="1" x14ac:dyDescent="0.35">
      <c r="A3" s="31" t="s">
        <v>6</v>
      </c>
      <c r="B3" s="406">
        <f>Summary!B3</f>
        <v>0</v>
      </c>
      <c r="C3" s="406"/>
      <c r="D3" s="406"/>
    </row>
    <row r="5" spans="1:64" x14ac:dyDescent="0.35">
      <c r="A5" s="157"/>
      <c r="B5" s="463" t="s">
        <v>1</v>
      </c>
      <c r="C5" s="464"/>
      <c r="D5" s="465"/>
      <c r="E5" s="463" t="s">
        <v>2</v>
      </c>
      <c r="F5" s="468"/>
      <c r="G5" s="468"/>
      <c r="H5" s="468"/>
      <c r="I5" s="468"/>
      <c r="J5" s="468"/>
      <c r="K5" s="468"/>
      <c r="L5" s="468"/>
      <c r="M5" s="468"/>
      <c r="N5" s="468"/>
      <c r="O5" s="468"/>
      <c r="P5" s="468"/>
      <c r="Q5" s="468"/>
      <c r="R5" s="468"/>
      <c r="S5" s="468"/>
      <c r="T5" s="468"/>
      <c r="U5" s="468"/>
      <c r="V5" s="468"/>
      <c r="W5" s="468"/>
      <c r="X5" s="468"/>
      <c r="Y5" s="469"/>
    </row>
    <row r="6" spans="1:64" ht="15.5" x14ac:dyDescent="0.35">
      <c r="A6" s="161" t="s">
        <v>33</v>
      </c>
      <c r="B6" s="463" t="str">
        <f>IF(MONTH($D$1)=3,"Q1 "&amp; YEAR($D$1),IF(MONTH($D$1)=6,"Q2 "&amp; YEAR($D$1),IF(MONTH($D$1)=9,"Q3 "&amp; YEAR($D$1),IF(MONTH($D$1)=12,"Q4 "&amp; YEAR($D$1),"NA"))))</f>
        <v>NA</v>
      </c>
      <c r="C6" s="464" t="str">
        <f>IF(MONTH(B$1)=3,"Q1 "&amp; YEAR(B$1),IF(MONTH(B$1)=6,"Q2 "&amp; YEAR(B$1),IF(MONTH(B$1)=9,"Q3 "&amp; YEAR(B$1),IF(MONTH(B$1)=12,"Q4 "&amp; YEAR(B$1),"NA"))))</f>
        <v>NA</v>
      </c>
      <c r="D6" s="465" t="e">
        <f>IF(MONTH(C$1)=3,"Q1 "&amp; YEAR(C$1),IF(MONTH(C$1)=6,"Q2 "&amp; YEAR(C$1),IF(MONTH(C$1)=9,"Q3 "&amp; YEAR(C$1),IF(MONTH(C$1)=12,"Q4 "&amp; YEAR(C$1),"NA"))))</f>
        <v>#VALUE!</v>
      </c>
      <c r="E6" s="463" t="str">
        <f>IF(MONTH($D$1)=3,"Q4 "&amp;YEAR($D$1)-1,IF(MONTH($D$1)=6,"Q1 "&amp;YEAR($D$1),IF(MONTH($D$1)=9,"Q2 "&amp;YEAR($D$1),IF(MONTH($D$1)=12,"Q3 "&amp;YEAR($D$1),"NA"))))</f>
        <v>NA</v>
      </c>
      <c r="F6" s="464" t="e">
        <f>IF(MONTH(C$1)=3,"Q4 "&amp;YEAR(C$1)-1,IF(MONTH(C$1)=6,"Q1 "&amp;YEAR(C$1),IF(MONTH(C$1)=9,"Q2 "&amp;YEAR(C$1),IF(MONTH(C$1)=12,"Q3 "&amp;YEAR(C$1),"NA"))))</f>
        <v>#VALUE!</v>
      </c>
      <c r="G6" s="465" t="str">
        <f>IF(MONTH(D$1)=3,"Q4 "&amp;YEAR(D$1)-1,IF(MONTH(D$1)=6,"Q1 "&amp;YEAR(D$1),IF(MONTH(D$1)=9,"Q2 "&amp;YEAR(D$1),IF(MONTH(D$1)=12,"Q3 "&amp;YEAR(D$1),"NA"))))</f>
        <v>NA</v>
      </c>
      <c r="H6" s="463" t="str">
        <f>IF(MONTH($D$1)=3,"Q3 "&amp;YEAR($D$1)-1,IF(MONTH($D$1)=6,"Q4 "&amp;YEAR($D$1)-1,IF(MONTH($D$1)=9,"Q1 "&amp;YEAR($D$1),IF(MONTH($D$1)=12,"Q2 "&amp;YEAR($D$1),"NA"))))</f>
        <v>NA</v>
      </c>
      <c r="I6" s="464" t="str">
        <f>IF(MONTH(D$1)=3,"Q3 "&amp;YEAR(D$1)-1,IF(MONTH(D$1)=6,"Q4 "&amp;YEAR(D$1)-1,IF(MONTH(D$1)=9,"Q1 "&amp;YEAR(D$1),IF(MONTH(D$1)=12,"Q2 "&amp;YEAR(D$1),"NA"))))</f>
        <v>NA</v>
      </c>
      <c r="J6" s="465" t="str">
        <f>IF(MONTH(E$1)=3,"Q3 "&amp;YEAR(E$1)-1,IF(MONTH(E$1)=6,"Q4 "&amp;YEAR(E$1)-1,IF(MONTH(E$1)=9,"Q1 "&amp;YEAR(E$1),IF(MONTH(E$1)=12,"Q2 "&amp;YEAR(E$1),"NA"))))</f>
        <v>NA</v>
      </c>
      <c r="K6" s="463" t="str">
        <f>IF(MONTH($D$1)=3,"Q2 "&amp;YEAR($D$1)-1,IF(MONTH($D$1)=6,"Q3 "&amp;YEAR($D$1)-1,IF(MONTH($D$1)=9,"Q4 "&amp;YEAR($D$1)-1,IF(MONTH($D$1)=12,"Q1 "&amp;YEAR($D$1),"NA"))))</f>
        <v>NA</v>
      </c>
      <c r="L6" s="464" t="str">
        <f>IF(MONTH(E$1)=3,"Q2 "&amp;YEAR(E$1)-1,IF(MONTH(E$1)=6,"Q3 "&amp;YEAR(E$1)-1,IF(MONTH(E$1)=9,"Q4 "&amp;YEAR(E$1)-1,IF(MONTH(E$1)=12,"Q1 "&amp;YEAR(E$1),"NA"))))</f>
        <v>NA</v>
      </c>
      <c r="M6" s="465" t="str">
        <f>IF(MONTH(F$1)=3,"Q2 "&amp;YEAR(F$1)-1,IF(MONTH(F$1)=6,"Q3 "&amp;YEAR(F$1)-1,IF(MONTH(F$1)=9,"Q4 "&amp;YEAR(F$1)-1,IF(MONTH(F$1)=12,"Q1 "&amp;YEAR(F$1),"NA"))))</f>
        <v>NA</v>
      </c>
      <c r="N6" s="463" t="str">
        <f>IF(MONTH($D$1)=3,"Q1 "&amp; YEAR($D$1)-1,IF(MONTH($D$1)=6,"Q2 "&amp; YEAR($D$1)-1,IF(MONTH($D$1)=9,"Q3 "&amp; YEAR($D$1)-1,IF(MONTH($D$1)=12,"Q4 "&amp; YEAR($D$1)-1,"NA"))))</f>
        <v>NA</v>
      </c>
      <c r="O6" s="464" t="str">
        <f>IF(MONTH(F$1)=3,"Q1 "&amp; YEAR(F$1)-1,IF(MONTH(F$1)=6,"Q2 "&amp; YEAR(F$1)-1,IF(MONTH(F$1)=9,"Q3 "&amp; YEAR(F$1)-1,IF(MONTH(F$1)=12,"Q4 "&amp; YEAR(F$1)-1,"NA"))))</f>
        <v>NA</v>
      </c>
      <c r="P6" s="465" t="str">
        <f>IF(MONTH(G$1)=3,"Q1 "&amp; YEAR(G$1)-1,IF(MONTH(G$1)=6,"Q2 "&amp; YEAR(G$1)-1,IF(MONTH(G$1)=9,"Q3 "&amp; YEAR(G$1)-1,IF(MONTH(G$1)=12,"Q4 "&amp; YEAR(G$1)-1,"NA"))))</f>
        <v>NA</v>
      </c>
      <c r="Q6" s="463" t="str">
        <f>IF(MONTH($D$1)=3,"Q4 "&amp;YEAR($D$1)-2,IF(MONTH($D$1)=6,"Q1 "&amp;YEAR($D$1)-1,IF(MONTH($D$1)=9,"Q2 "&amp;YEAR($D$1)-1,IF(MONTH($D$1)=12,"Q3 "&amp;YEAR($D$1)-1,"NA"))))</f>
        <v>NA</v>
      </c>
      <c r="R6" s="464" t="str">
        <f>IF(MONTH(G$1)=3,"Q4 "&amp;YEAR(G$1)-2,IF(MONTH(G$1)=6,"Q1 "&amp;YEAR(G$1)-1,IF(MONTH(G$1)=9,"Q2 "&amp;YEAR(G$1)-1,IF(MONTH(G$1)=12,"Q3 "&amp;YEAR(G$1)-1,"NA"))))</f>
        <v>NA</v>
      </c>
      <c r="S6" s="465" t="str">
        <f>IF(MONTH(H$1)=3,"Q4 "&amp;YEAR(H$1)-2,IF(MONTH(H$1)=6,"Q1 "&amp;YEAR(H$1)-1,IF(MONTH(H$1)=9,"Q2 "&amp;YEAR(H$1)-1,IF(MONTH(H$1)=12,"Q3 "&amp;YEAR(H$1)-1,"NA"))))</f>
        <v>NA</v>
      </c>
      <c r="T6" s="463" t="str">
        <f>IF(MONTH($D$1)=3,"Q3 "&amp;YEAR($D$1)-2,IF(MONTH($D$1)=6,"Q4 "&amp;YEAR($D$1)-2,IF(MONTH($D$1)=9,"Q1 "&amp;YEAR($D$1)-1,IF(MONTH($D$1)=12,"Q2 "&amp;YEAR($D$1)-1,"NA"))))</f>
        <v>NA</v>
      </c>
      <c r="U6" s="464" t="str">
        <f>IF(MONTH(H$1)=3,"Q3 "&amp;YEAR(H$1)-2,IF(MONTH(H$1)=6,"Q4 "&amp;YEAR(H$1)-2,IF(MONTH(H$1)=9,"Q1 "&amp;YEAR(H$1)-1,IF(MONTH(H$1)=12,"Q2 "&amp;YEAR(H$1)-1,"NA"))))</f>
        <v>NA</v>
      </c>
      <c r="V6" s="465" t="str">
        <f>IF(MONTH(I$1)=3,"Q3 "&amp;YEAR(I$1)-2,IF(MONTH(I$1)=6,"Q4 "&amp;YEAR(I$1)-2,IF(MONTH(I$1)=9,"Q1 "&amp;YEAR(I$1)-1,IF(MONTH(I$1)=12,"Q2 "&amp;YEAR(I$1)-1,"NA"))))</f>
        <v>NA</v>
      </c>
      <c r="W6" s="463" t="str">
        <f>IF(MONTH($D$1)=3,"Q2 "&amp;YEAR($D$1)-2,IF(MONTH($D$1)=6,"Q3 "&amp;YEAR($D$1)-2,IF(MONTH($D$1)=9,"Q4 "&amp;YEAR($D$1)-2,IF(MONTH($D$1)=12,"Q1 "&amp;YEAR($D$1)-1,"NA"))))</f>
        <v>NA</v>
      </c>
      <c r="X6" s="464" t="str">
        <f>IF(MONTH(I$1)=3,"Q2 "&amp;YEAR(I$1)-2,IF(MONTH(I$1)=6,"Q3 "&amp;YEAR(I$1)-2,IF(MONTH(I$1)=9,"Q4 "&amp;YEAR(I$1)-2,IF(MONTH(I$1)=12,"Q1 "&amp;YEAR(I$1)-1,"NA"))))</f>
        <v>NA</v>
      </c>
      <c r="Y6" s="465" t="str">
        <f>IF(MONTH(J$1)=3,"Q2 "&amp;YEAR(J$1)-2,IF(MONTH(J$1)=6,"Q3 "&amp;YEAR(J$1)-2,IF(MONTH(J$1)=9,"Q4 "&amp;YEAR(J$1)-2,IF(MONTH(J$1)=12,"Q1 "&amp;YEAR(J$1)-1,"NA"))))</f>
        <v>NA</v>
      </c>
      <c r="AW6" s="82"/>
      <c r="AX6" s="82"/>
      <c r="AY6" s="82"/>
      <c r="AZ6" s="82"/>
      <c r="BA6" s="82"/>
      <c r="BB6" s="82"/>
      <c r="BC6" s="82"/>
      <c r="BD6" s="82"/>
      <c r="BE6" s="82"/>
      <c r="BF6" s="82"/>
      <c r="BG6" s="82"/>
      <c r="BH6" s="82"/>
      <c r="BI6" s="82"/>
      <c r="BJ6" s="82"/>
      <c r="BK6" s="82"/>
      <c r="BL6" s="82"/>
    </row>
    <row r="7" spans="1:64" x14ac:dyDescent="0.35">
      <c r="A7" s="149"/>
      <c r="B7" s="44" t="s">
        <v>11</v>
      </c>
      <c r="C7" s="44" t="s">
        <v>13</v>
      </c>
      <c r="D7" s="44" t="s">
        <v>12</v>
      </c>
      <c r="E7" s="32" t="s">
        <v>11</v>
      </c>
      <c r="F7" s="32" t="s">
        <v>13</v>
      </c>
      <c r="G7" s="32" t="s">
        <v>12</v>
      </c>
      <c r="H7" s="32" t="s">
        <v>11</v>
      </c>
      <c r="I7" s="32" t="s">
        <v>13</v>
      </c>
      <c r="J7" s="32" t="s">
        <v>12</v>
      </c>
      <c r="K7" s="32" t="s">
        <v>11</v>
      </c>
      <c r="L7" s="32" t="s">
        <v>13</v>
      </c>
      <c r="M7" s="32" t="s">
        <v>12</v>
      </c>
      <c r="N7" s="32" t="s">
        <v>11</v>
      </c>
      <c r="O7" s="32" t="s">
        <v>13</v>
      </c>
      <c r="P7" s="32" t="s">
        <v>12</v>
      </c>
      <c r="Q7" s="32" t="s">
        <v>11</v>
      </c>
      <c r="R7" s="32" t="s">
        <v>13</v>
      </c>
      <c r="S7" s="32" t="s">
        <v>12</v>
      </c>
      <c r="T7" s="32" t="s">
        <v>11</v>
      </c>
      <c r="U7" s="32" t="s">
        <v>13</v>
      </c>
      <c r="V7" s="32" t="s">
        <v>12</v>
      </c>
      <c r="W7" s="32" t="s">
        <v>11</v>
      </c>
      <c r="X7" s="32" t="s">
        <v>13</v>
      </c>
      <c r="Y7" s="32" t="s">
        <v>12</v>
      </c>
      <c r="AW7" s="82"/>
      <c r="AX7" s="82"/>
      <c r="AY7" s="82"/>
      <c r="AZ7" s="82"/>
      <c r="BA7" s="82"/>
      <c r="BB7" s="82"/>
      <c r="BC7" s="82"/>
      <c r="BD7" s="82"/>
      <c r="BE7" s="82"/>
      <c r="BF7" s="82"/>
      <c r="BG7" s="82"/>
      <c r="BH7" s="82"/>
      <c r="BI7" s="82"/>
      <c r="BJ7" s="82"/>
      <c r="BK7" s="82"/>
      <c r="BL7" s="82"/>
    </row>
    <row r="8" spans="1:64" s="158" customFormat="1" x14ac:dyDescent="0.35">
      <c r="A8" s="152" t="s">
        <v>51</v>
      </c>
      <c r="B8" s="264"/>
      <c r="C8" s="265"/>
      <c r="D8" s="295"/>
      <c r="E8" s="264"/>
      <c r="F8" s="265"/>
      <c r="G8" s="295"/>
      <c r="H8" s="264"/>
      <c r="I8" s="265"/>
      <c r="J8" s="295"/>
      <c r="K8" s="264"/>
      <c r="L8" s="265"/>
      <c r="M8" s="295"/>
      <c r="N8" s="264"/>
      <c r="O8" s="265"/>
      <c r="P8" s="295"/>
      <c r="Q8" s="264"/>
      <c r="R8" s="265"/>
      <c r="S8" s="295"/>
      <c r="T8" s="264"/>
      <c r="U8" s="265"/>
      <c r="V8" s="295"/>
      <c r="W8" s="264"/>
      <c r="X8" s="265"/>
      <c r="Y8" s="295"/>
      <c r="AW8" s="82"/>
      <c r="AX8" s="82"/>
      <c r="AY8" s="82"/>
      <c r="AZ8" s="82"/>
      <c r="BA8" s="82"/>
      <c r="BB8" s="82"/>
      <c r="BC8" s="82"/>
      <c r="BD8" s="82"/>
      <c r="BE8" s="82"/>
      <c r="BF8" s="82"/>
      <c r="BG8" s="82"/>
      <c r="BH8" s="82"/>
      <c r="BI8" s="82"/>
      <c r="BJ8" s="82"/>
      <c r="BK8" s="82"/>
      <c r="BL8" s="82"/>
    </row>
    <row r="9" spans="1:64" s="158" customFormat="1" x14ac:dyDescent="0.35">
      <c r="A9" s="152" t="s">
        <v>53</v>
      </c>
      <c r="B9" s="264"/>
      <c r="C9" s="266">
        <f>IFERROR(B9/B8,0)</f>
        <v>0</v>
      </c>
      <c r="D9" s="295"/>
      <c r="E9" s="264"/>
      <c r="F9" s="266">
        <f>IFERROR(E9/E8,0)</f>
        <v>0</v>
      </c>
      <c r="G9" s="295"/>
      <c r="H9" s="264"/>
      <c r="I9" s="266">
        <f>IFERROR(H9/H8,0)</f>
        <v>0</v>
      </c>
      <c r="J9" s="295"/>
      <c r="K9" s="264"/>
      <c r="L9" s="266">
        <f>IFERROR(K9/K8,0)</f>
        <v>0</v>
      </c>
      <c r="M9" s="295"/>
      <c r="N9" s="264"/>
      <c r="O9" s="266">
        <f>IFERROR(N9/N8,0)</f>
        <v>0</v>
      </c>
      <c r="P9" s="295"/>
      <c r="Q9" s="264"/>
      <c r="R9" s="266">
        <f>IFERROR(Q9/Q8,0)</f>
        <v>0</v>
      </c>
      <c r="S9" s="295"/>
      <c r="T9" s="264"/>
      <c r="U9" s="266">
        <f>IFERROR(T9/T8,0)</f>
        <v>0</v>
      </c>
      <c r="V9" s="295"/>
      <c r="W9" s="264"/>
      <c r="X9" s="266">
        <f>IFERROR(W9/W8,0)</f>
        <v>0</v>
      </c>
      <c r="Y9" s="295"/>
      <c r="AW9" s="82"/>
      <c r="AX9" s="82"/>
      <c r="AY9" s="82"/>
      <c r="AZ9" s="82"/>
      <c r="BA9" s="82"/>
      <c r="BB9" s="82"/>
      <c r="BC9" s="82"/>
      <c r="BD9" s="82"/>
      <c r="BE9" s="82"/>
      <c r="BF9" s="82"/>
      <c r="BG9" s="82"/>
      <c r="BH9" s="82"/>
      <c r="BI9" s="82"/>
      <c r="BJ9" s="82"/>
      <c r="BK9" s="82"/>
      <c r="BL9" s="82"/>
    </row>
    <row r="10" spans="1:64" x14ac:dyDescent="0.35">
      <c r="A10" s="33" t="s">
        <v>54</v>
      </c>
      <c r="B10" s="294"/>
      <c r="C10" s="268"/>
      <c r="D10" s="300"/>
      <c r="E10" s="294"/>
      <c r="F10" s="268"/>
      <c r="G10" s="300"/>
      <c r="H10" s="294"/>
      <c r="I10" s="268"/>
      <c r="J10" s="300"/>
      <c r="K10" s="294"/>
      <c r="L10" s="268"/>
      <c r="M10" s="300"/>
      <c r="N10" s="294"/>
      <c r="O10" s="268"/>
      <c r="P10" s="300"/>
      <c r="Q10" s="294"/>
      <c r="R10" s="268"/>
      <c r="S10" s="300"/>
      <c r="T10" s="294"/>
      <c r="U10" s="268"/>
      <c r="V10" s="300"/>
      <c r="W10" s="294"/>
      <c r="X10" s="268"/>
      <c r="Y10" s="300"/>
      <c r="AT10" s="82"/>
      <c r="AU10" s="82"/>
      <c r="AV10" s="82"/>
      <c r="AW10" s="82"/>
      <c r="AX10" s="82"/>
      <c r="AY10" s="82"/>
      <c r="AZ10" s="82"/>
      <c r="BA10" s="82"/>
      <c r="BB10" s="82"/>
      <c r="BC10" s="82"/>
      <c r="BD10" s="82"/>
      <c r="BE10" s="82"/>
      <c r="BF10" s="82"/>
      <c r="BG10" s="82"/>
      <c r="BH10" s="82"/>
      <c r="BI10" s="82"/>
    </row>
    <row r="11" spans="1:64" x14ac:dyDescent="0.35">
      <c r="A11" s="37" t="s">
        <v>154</v>
      </c>
      <c r="B11" s="242"/>
      <c r="C11" s="241"/>
      <c r="D11" s="243"/>
      <c r="E11" s="242"/>
      <c r="F11" s="241"/>
      <c r="G11" s="243"/>
      <c r="H11" s="242"/>
      <c r="I11" s="241"/>
      <c r="J11" s="243"/>
      <c r="K11" s="242"/>
      <c r="L11" s="241"/>
      <c r="M11" s="243"/>
      <c r="N11" s="242"/>
      <c r="O11" s="241"/>
      <c r="P11" s="243"/>
      <c r="Q11" s="242"/>
      <c r="R11" s="241"/>
      <c r="S11" s="243"/>
      <c r="T11" s="242"/>
      <c r="U11" s="241"/>
      <c r="V11" s="243"/>
      <c r="W11" s="242"/>
      <c r="X11" s="241"/>
      <c r="Y11" s="243"/>
      <c r="AT11" s="82"/>
      <c r="AU11" s="82"/>
      <c r="AV11" s="82"/>
      <c r="AW11" s="82"/>
      <c r="AX11" s="82"/>
      <c r="AY11" s="82"/>
      <c r="AZ11" s="82"/>
      <c r="BA11" s="82"/>
      <c r="BB11" s="82"/>
      <c r="BC11" s="82"/>
      <c r="BD11" s="82"/>
      <c r="BE11" s="82"/>
      <c r="BF11" s="82"/>
      <c r="BG11" s="82"/>
      <c r="BH11" s="82"/>
      <c r="BI11" s="82"/>
    </row>
    <row r="12" spans="1:64" x14ac:dyDescent="0.35">
      <c r="A12" s="39" t="s">
        <v>151</v>
      </c>
      <c r="B12" s="269">
        <f>IF(SUM(B13:B14)=0,0,SUM(B13:B14))</f>
        <v>0</v>
      </c>
      <c r="C12" s="266">
        <f>IFERROR(B12/(B$17+B$21),0)</f>
        <v>0</v>
      </c>
      <c r="D12" s="295"/>
      <c r="E12" s="269">
        <f>IF(SUM(E13:E14)=0,0,SUM(E13:E14))</f>
        <v>0</v>
      </c>
      <c r="F12" s="266">
        <f>IFERROR(E12/(E$17+E$21),0)</f>
        <v>0</v>
      </c>
      <c r="G12" s="295"/>
      <c r="H12" s="269">
        <f>IF(SUM(H13:H14)=0,0,SUM(H13:H14))</f>
        <v>0</v>
      </c>
      <c r="I12" s="266">
        <f>IFERROR(H12/(H$17+H$21),0)</f>
        <v>0</v>
      </c>
      <c r="J12" s="295"/>
      <c r="K12" s="269">
        <f>IF(SUM(K13:K14)=0,0,SUM(K13:K14))</f>
        <v>0</v>
      </c>
      <c r="L12" s="266">
        <f>IFERROR(K12/(K$17+K$21),0)</f>
        <v>0</v>
      </c>
      <c r="M12" s="295"/>
      <c r="N12" s="269">
        <f>IF(SUM(N13:N14)=0,0,SUM(N13:N14))</f>
        <v>0</v>
      </c>
      <c r="O12" s="266">
        <f>IFERROR(N12/(N$17+N$21),0)</f>
        <v>0</v>
      </c>
      <c r="P12" s="295"/>
      <c r="Q12" s="269">
        <f>IF(SUM(Q13:Q14)=0,0,SUM(Q13:Q14))</f>
        <v>0</v>
      </c>
      <c r="R12" s="266">
        <f>IFERROR(Q12/(Q$17+Q$21),0)</f>
        <v>0</v>
      </c>
      <c r="S12" s="295"/>
      <c r="T12" s="269">
        <f>IF(SUM(T13:T14)=0,0,SUM(T13:T14))</f>
        <v>0</v>
      </c>
      <c r="U12" s="266">
        <f>IFERROR(T12/(T$17+T$21),0)</f>
        <v>0</v>
      </c>
      <c r="V12" s="295"/>
      <c r="W12" s="269">
        <f>IF(SUM(W13:W14)=0,0,SUM(W13:W14))</f>
        <v>0</v>
      </c>
      <c r="X12" s="266">
        <f>IFERROR(W12/(W$17+W$21),0)</f>
        <v>0</v>
      </c>
      <c r="Y12" s="295"/>
      <c r="AT12" s="82"/>
      <c r="AU12" s="82"/>
      <c r="AV12" s="82"/>
      <c r="AW12" s="82"/>
      <c r="AX12" s="82"/>
      <c r="AY12" s="82"/>
      <c r="AZ12" s="82"/>
      <c r="BA12" s="82"/>
      <c r="BB12" s="82"/>
      <c r="BC12" s="82"/>
      <c r="BD12" s="82"/>
      <c r="BE12" s="82"/>
      <c r="BF12" s="82"/>
      <c r="BG12" s="82"/>
      <c r="BH12" s="82"/>
      <c r="BI12" s="82"/>
    </row>
    <row r="13" spans="1:64" x14ac:dyDescent="0.35">
      <c r="A13" s="35" t="s">
        <v>8</v>
      </c>
      <c r="B13" s="270"/>
      <c r="C13" s="271">
        <f>IFERROR(B13/(B$18+B$22),0)</f>
        <v>0</v>
      </c>
      <c r="D13" s="272"/>
      <c r="E13" s="270"/>
      <c r="F13" s="271">
        <f>IFERROR(E13/(E$18+E$22),0)</f>
        <v>0</v>
      </c>
      <c r="G13" s="272"/>
      <c r="H13" s="270"/>
      <c r="I13" s="271">
        <f>IFERROR(H13/(H$18+H$22),0)</f>
        <v>0</v>
      </c>
      <c r="J13" s="272"/>
      <c r="K13" s="270"/>
      <c r="L13" s="271">
        <f>IFERROR(K13/(K$18+K$22),0)</f>
        <v>0</v>
      </c>
      <c r="M13" s="272"/>
      <c r="N13" s="270"/>
      <c r="O13" s="271">
        <f>IFERROR(N13/(N$18+N$22),0)</f>
        <v>0</v>
      </c>
      <c r="P13" s="272"/>
      <c r="Q13" s="270"/>
      <c r="R13" s="271">
        <f>IFERROR(Q13/(Q$18+Q$22),0)</f>
        <v>0</v>
      </c>
      <c r="S13" s="272"/>
      <c r="T13" s="270"/>
      <c r="U13" s="271">
        <f>IFERROR(T13/(T$18+T$22),0)</f>
        <v>0</v>
      </c>
      <c r="V13" s="272"/>
      <c r="W13" s="270"/>
      <c r="X13" s="271">
        <f>IFERROR(W13/(W$18+W$22),0)</f>
        <v>0</v>
      </c>
      <c r="Y13" s="272"/>
      <c r="AT13" s="82"/>
      <c r="AU13" s="82"/>
      <c r="AV13" s="82"/>
      <c r="AW13" s="82"/>
      <c r="AX13" s="82"/>
      <c r="AY13" s="82"/>
      <c r="AZ13" s="82"/>
      <c r="BA13" s="82"/>
      <c r="BB13" s="82"/>
      <c r="BC13" s="82"/>
      <c r="BD13" s="82"/>
      <c r="BE13" s="82"/>
      <c r="BF13" s="82"/>
      <c r="BG13" s="82"/>
      <c r="BH13" s="82"/>
      <c r="BI13" s="82"/>
    </row>
    <row r="14" spans="1:64" x14ac:dyDescent="0.35">
      <c r="A14" s="40" t="s">
        <v>7</v>
      </c>
      <c r="B14" s="270"/>
      <c r="C14" s="273">
        <f>IFERROR(B14/(B$19+B$23),0)</f>
        <v>0</v>
      </c>
      <c r="D14" s="274"/>
      <c r="E14" s="270"/>
      <c r="F14" s="273">
        <f>IFERROR(E14/(E$19+E$23),0)</f>
        <v>0</v>
      </c>
      <c r="G14" s="274"/>
      <c r="H14" s="270"/>
      <c r="I14" s="273">
        <f>IFERROR(H14/(H$19+H$23),0)</f>
        <v>0</v>
      </c>
      <c r="J14" s="274"/>
      <c r="K14" s="270"/>
      <c r="L14" s="273">
        <f>IFERROR(K14/(K$19+K$23),0)</f>
        <v>0</v>
      </c>
      <c r="M14" s="274"/>
      <c r="N14" s="270"/>
      <c r="O14" s="273">
        <f>IFERROR(N14/(N$19+N$23),0)</f>
        <v>0</v>
      </c>
      <c r="P14" s="274"/>
      <c r="Q14" s="270"/>
      <c r="R14" s="273">
        <f>IFERROR(Q14/(Q$19+Q$23),0)</f>
        <v>0</v>
      </c>
      <c r="S14" s="274"/>
      <c r="T14" s="270"/>
      <c r="U14" s="273">
        <f>IFERROR(T14/(T$19+T$23),0)</f>
        <v>0</v>
      </c>
      <c r="V14" s="274"/>
      <c r="W14" s="270"/>
      <c r="X14" s="273">
        <f>IFERROR(W14/(W$19+W$23),0)</f>
        <v>0</v>
      </c>
      <c r="Y14" s="274"/>
      <c r="AT14" s="82"/>
      <c r="AU14" s="82"/>
      <c r="AV14" s="82"/>
      <c r="AW14" s="82"/>
      <c r="AX14" s="82"/>
      <c r="AY14" s="82"/>
      <c r="AZ14" s="82"/>
      <c r="BA14" s="82"/>
      <c r="BB14" s="82"/>
      <c r="BC14" s="82"/>
      <c r="BD14" s="82"/>
      <c r="BE14" s="82"/>
      <c r="BF14" s="82"/>
      <c r="BG14" s="82"/>
      <c r="BH14" s="82"/>
      <c r="BI14" s="82"/>
    </row>
    <row r="15" spans="1:64" x14ac:dyDescent="0.35">
      <c r="A15" s="34"/>
      <c r="B15" s="296"/>
      <c r="C15" s="276"/>
      <c r="D15" s="277"/>
      <c r="E15" s="296"/>
      <c r="F15" s="276"/>
      <c r="G15" s="277"/>
      <c r="H15" s="296"/>
      <c r="I15" s="276"/>
      <c r="J15" s="277"/>
      <c r="K15" s="296"/>
      <c r="L15" s="276"/>
      <c r="M15" s="277"/>
      <c r="N15" s="296"/>
      <c r="O15" s="276"/>
      <c r="P15" s="277"/>
      <c r="Q15" s="296"/>
      <c r="R15" s="276"/>
      <c r="S15" s="277"/>
      <c r="T15" s="296"/>
      <c r="U15" s="276"/>
      <c r="V15" s="277"/>
      <c r="W15" s="296"/>
      <c r="X15" s="276"/>
      <c r="Y15" s="277"/>
      <c r="AT15" s="82"/>
      <c r="AU15" s="82"/>
      <c r="AV15" s="82"/>
      <c r="AW15" s="82"/>
      <c r="AX15" s="82"/>
      <c r="AY15" s="82"/>
      <c r="AZ15" s="82"/>
      <c r="BA15" s="82"/>
      <c r="BB15" s="82"/>
      <c r="BC15" s="82"/>
      <c r="BD15" s="82"/>
      <c r="BE15" s="82"/>
      <c r="BF15" s="82"/>
      <c r="BG15" s="82"/>
      <c r="BH15" s="82"/>
      <c r="BI15" s="82"/>
    </row>
    <row r="16" spans="1:64" x14ac:dyDescent="0.35">
      <c r="A16" s="37" t="s">
        <v>145</v>
      </c>
      <c r="B16" s="297"/>
      <c r="C16" s="279"/>
      <c r="D16" s="280"/>
      <c r="E16" s="297"/>
      <c r="F16" s="279"/>
      <c r="G16" s="280"/>
      <c r="H16" s="297"/>
      <c r="I16" s="279"/>
      <c r="J16" s="280"/>
      <c r="K16" s="297"/>
      <c r="L16" s="279"/>
      <c r="M16" s="280"/>
      <c r="N16" s="297"/>
      <c r="O16" s="279"/>
      <c r="P16" s="280"/>
      <c r="Q16" s="297"/>
      <c r="R16" s="279"/>
      <c r="S16" s="280"/>
      <c r="T16" s="297"/>
      <c r="U16" s="279"/>
      <c r="V16" s="280"/>
      <c r="W16" s="297"/>
      <c r="X16" s="279"/>
      <c r="Y16" s="280"/>
      <c r="AT16" s="82"/>
      <c r="AU16" s="82"/>
      <c r="AV16" s="82"/>
      <c r="AW16" s="82"/>
      <c r="AX16" s="82"/>
      <c r="AY16" s="82"/>
      <c r="AZ16" s="82"/>
      <c r="BA16" s="82"/>
      <c r="BB16" s="82"/>
      <c r="BC16" s="82"/>
      <c r="BD16" s="82"/>
      <c r="BE16" s="82"/>
      <c r="BF16" s="82"/>
      <c r="BG16" s="82"/>
      <c r="BH16" s="82"/>
      <c r="BI16" s="82"/>
    </row>
    <row r="17" spans="1:61" x14ac:dyDescent="0.35">
      <c r="A17" s="39" t="s">
        <v>56</v>
      </c>
      <c r="B17" s="269">
        <f>IF(SUM(B18:B19)=0,0,SUM(B18:B19))</f>
        <v>0</v>
      </c>
      <c r="C17" s="266">
        <f>IFERROR(B17/(B$17+B$21),0)</f>
        <v>0</v>
      </c>
      <c r="D17" s="281"/>
      <c r="E17" s="269">
        <f>IF(SUM(E18:E19)=0,0,SUM(E18:E19))</f>
        <v>0</v>
      </c>
      <c r="F17" s="266">
        <f>IFERROR(E17/(E$17+E$21),0)</f>
        <v>0</v>
      </c>
      <c r="G17" s="281"/>
      <c r="H17" s="269">
        <f>IF(SUM(H18:H19)=0,0,SUM(H18:H19))</f>
        <v>0</v>
      </c>
      <c r="I17" s="266">
        <f>IFERROR(H17/(H$17+H$21),0)</f>
        <v>0</v>
      </c>
      <c r="J17" s="281"/>
      <c r="K17" s="269">
        <f>IF(SUM(K18:K19)=0,0,SUM(K18:K19))</f>
        <v>0</v>
      </c>
      <c r="L17" s="266">
        <f>IFERROR(K17/(K$17+K$21),0)</f>
        <v>0</v>
      </c>
      <c r="M17" s="281"/>
      <c r="N17" s="269">
        <f>IF(SUM(N18:N19)=0,0,SUM(N18:N19))</f>
        <v>0</v>
      </c>
      <c r="O17" s="266">
        <f>IFERROR(N17/(N$17+N$21),0)</f>
        <v>0</v>
      </c>
      <c r="P17" s="281"/>
      <c r="Q17" s="269">
        <f>IF(SUM(Q18:Q19)=0,0,SUM(Q18:Q19))</f>
        <v>0</v>
      </c>
      <c r="R17" s="266">
        <f>IFERROR(Q17/(Q$17+Q$21),0)</f>
        <v>0</v>
      </c>
      <c r="S17" s="281"/>
      <c r="T17" s="269">
        <f>IF(SUM(T18:T19)=0,0,SUM(T18:T19))</f>
        <v>0</v>
      </c>
      <c r="U17" s="266">
        <f>IFERROR(T17/(T$17+T$21),0)</f>
        <v>0</v>
      </c>
      <c r="V17" s="281"/>
      <c r="W17" s="269">
        <f>IF(SUM(W18:W19)=0,0,SUM(W18:W19))</f>
        <v>0</v>
      </c>
      <c r="X17" s="266">
        <f>IFERROR(W17/(W$17+W$21),0)</f>
        <v>0</v>
      </c>
      <c r="Y17" s="281"/>
      <c r="AT17" s="82"/>
      <c r="AU17" s="82"/>
      <c r="AV17" s="82"/>
      <c r="AW17" s="82"/>
      <c r="AX17" s="82"/>
      <c r="AY17" s="82"/>
      <c r="AZ17" s="82"/>
      <c r="BA17" s="82"/>
      <c r="BB17" s="82"/>
      <c r="BC17" s="82"/>
      <c r="BD17" s="82"/>
      <c r="BE17" s="82"/>
      <c r="BF17" s="82"/>
      <c r="BG17" s="82"/>
      <c r="BH17" s="82"/>
      <c r="BI17" s="82"/>
    </row>
    <row r="18" spans="1:61" x14ac:dyDescent="0.35">
      <c r="A18" s="40" t="s">
        <v>8</v>
      </c>
      <c r="B18" s="270"/>
      <c r="C18" s="271">
        <f>IFERROR(B18/(B$18+B$22),0)</f>
        <v>0</v>
      </c>
      <c r="D18" s="272"/>
      <c r="E18" s="270"/>
      <c r="F18" s="271">
        <f>IFERROR(E18/(E$18+E$22),0)</f>
        <v>0</v>
      </c>
      <c r="G18" s="272"/>
      <c r="H18" s="270"/>
      <c r="I18" s="271">
        <f>IFERROR(H18/(H$18+H$22),0)</f>
        <v>0</v>
      </c>
      <c r="J18" s="272"/>
      <c r="K18" s="270"/>
      <c r="L18" s="271">
        <f>IFERROR(K18/(K$18+K$22),0)</f>
        <v>0</v>
      </c>
      <c r="M18" s="272"/>
      <c r="N18" s="270"/>
      <c r="O18" s="271">
        <f>IFERROR(N18/(N$18+N$22),0)</f>
        <v>0</v>
      </c>
      <c r="P18" s="272"/>
      <c r="Q18" s="270"/>
      <c r="R18" s="271">
        <f>IFERROR(Q18/(Q$18+Q$22),0)</f>
        <v>0</v>
      </c>
      <c r="S18" s="272"/>
      <c r="T18" s="270"/>
      <c r="U18" s="271">
        <f>IFERROR(T18/(T$18+T$22),0)</f>
        <v>0</v>
      </c>
      <c r="V18" s="272"/>
      <c r="W18" s="270"/>
      <c r="X18" s="271">
        <f>IFERROR(W18/(W$18+W$22),0)</f>
        <v>0</v>
      </c>
      <c r="Y18" s="272"/>
      <c r="AT18" s="82"/>
      <c r="AU18" s="82"/>
      <c r="AV18" s="82"/>
      <c r="AW18" s="82"/>
      <c r="AX18" s="82"/>
      <c r="AY18" s="82"/>
      <c r="AZ18" s="82"/>
      <c r="BA18" s="82"/>
      <c r="BB18" s="82"/>
      <c r="BC18" s="82"/>
      <c r="BD18" s="82"/>
      <c r="BE18" s="82"/>
      <c r="BF18" s="82"/>
      <c r="BG18" s="82"/>
      <c r="BH18" s="82"/>
      <c r="BI18" s="82"/>
    </row>
    <row r="19" spans="1:61" x14ac:dyDescent="0.35">
      <c r="A19" s="35" t="s">
        <v>7</v>
      </c>
      <c r="B19" s="270"/>
      <c r="C19" s="273">
        <f>IFERROR(B19/(B$19+B$23),0)</f>
        <v>0</v>
      </c>
      <c r="D19" s="274"/>
      <c r="E19" s="270"/>
      <c r="F19" s="273">
        <f>IFERROR(E19/(E$19+E$23),0)</f>
        <v>0</v>
      </c>
      <c r="G19" s="274"/>
      <c r="H19" s="270"/>
      <c r="I19" s="273">
        <f>IFERROR(H19/(H$19+H$23),0)</f>
        <v>0</v>
      </c>
      <c r="J19" s="274"/>
      <c r="K19" s="270"/>
      <c r="L19" s="273">
        <f>IFERROR(K19/(K$19+K$23),0)</f>
        <v>0</v>
      </c>
      <c r="M19" s="274"/>
      <c r="N19" s="270"/>
      <c r="O19" s="273">
        <f>IFERROR(N19/(N$19+N$23),0)</f>
        <v>0</v>
      </c>
      <c r="P19" s="274"/>
      <c r="Q19" s="270"/>
      <c r="R19" s="273">
        <f>IFERROR(Q19/(Q$19+Q$23),0)</f>
        <v>0</v>
      </c>
      <c r="S19" s="274"/>
      <c r="T19" s="270"/>
      <c r="U19" s="273">
        <f>IFERROR(T19/(T$19+T$23),0)</f>
        <v>0</v>
      </c>
      <c r="V19" s="274"/>
      <c r="W19" s="270"/>
      <c r="X19" s="273">
        <f>IFERROR(W19/(W$19+W$23),0)</f>
        <v>0</v>
      </c>
      <c r="Y19" s="274"/>
      <c r="AT19" s="82"/>
      <c r="AU19" s="82"/>
      <c r="AV19" s="82"/>
      <c r="AW19" s="82"/>
      <c r="AX19" s="82"/>
      <c r="AY19" s="82"/>
      <c r="AZ19" s="82"/>
      <c r="BA19" s="82"/>
      <c r="BB19" s="82"/>
      <c r="BC19" s="82"/>
      <c r="BD19" s="82"/>
      <c r="BE19" s="82"/>
      <c r="BF19" s="82"/>
      <c r="BG19" s="82"/>
      <c r="BH19" s="82"/>
      <c r="BI19" s="82"/>
    </row>
    <row r="20" spans="1:61" x14ac:dyDescent="0.35">
      <c r="A20" s="42"/>
      <c r="B20" s="296"/>
      <c r="C20" s="276"/>
      <c r="D20" s="277"/>
      <c r="E20" s="296"/>
      <c r="F20" s="276"/>
      <c r="G20" s="277"/>
      <c r="H20" s="296"/>
      <c r="I20" s="276"/>
      <c r="J20" s="277"/>
      <c r="K20" s="296"/>
      <c r="L20" s="276"/>
      <c r="M20" s="277"/>
      <c r="N20" s="296"/>
      <c r="O20" s="276"/>
      <c r="P20" s="277"/>
      <c r="Q20" s="296"/>
      <c r="R20" s="276"/>
      <c r="S20" s="277"/>
      <c r="T20" s="296"/>
      <c r="U20" s="276"/>
      <c r="V20" s="277"/>
      <c r="W20" s="296"/>
      <c r="X20" s="276"/>
      <c r="Y20" s="277"/>
      <c r="AT20" s="82"/>
      <c r="AU20" s="82"/>
      <c r="AV20" s="82"/>
      <c r="AW20" s="82"/>
      <c r="AX20" s="82"/>
      <c r="AY20" s="82"/>
      <c r="AZ20" s="82"/>
      <c r="BA20" s="82"/>
      <c r="BB20" s="82"/>
      <c r="BC20" s="82"/>
      <c r="BD20" s="82"/>
      <c r="BE20" s="82"/>
      <c r="BF20" s="82"/>
      <c r="BG20" s="82"/>
      <c r="BH20" s="82"/>
      <c r="BI20" s="82"/>
    </row>
    <row r="21" spans="1:61" x14ac:dyDescent="0.35">
      <c r="A21" s="39" t="s">
        <v>146</v>
      </c>
      <c r="B21" s="269">
        <f>IF(SUM(B22:B23)=0,0,SUM(B22:B23))</f>
        <v>0</v>
      </c>
      <c r="C21" s="266">
        <f>IFERROR(B21/(B$17+B$21),0)</f>
        <v>0</v>
      </c>
      <c r="D21" s="281"/>
      <c r="E21" s="269">
        <f>IF(SUM(E22:E23)=0,0,SUM(E22:E23))</f>
        <v>0</v>
      </c>
      <c r="F21" s="266">
        <f>IFERROR(E21/(E$17+E$21),0)</f>
        <v>0</v>
      </c>
      <c r="G21" s="281"/>
      <c r="H21" s="269">
        <f>IF(SUM(H22:H23)=0,0,SUM(H22:H23))</f>
        <v>0</v>
      </c>
      <c r="I21" s="266">
        <f>IFERROR(H21/(H$17+H$21),0)</f>
        <v>0</v>
      </c>
      <c r="J21" s="281"/>
      <c r="K21" s="269">
        <f>IF(SUM(K22:K23)=0,0,SUM(K22:K23))</f>
        <v>0</v>
      </c>
      <c r="L21" s="266">
        <f>IFERROR(K21/(K$17+K$21),0)</f>
        <v>0</v>
      </c>
      <c r="M21" s="281"/>
      <c r="N21" s="269">
        <f>IF(SUM(N22:N23)=0,0,SUM(N22:N23))</f>
        <v>0</v>
      </c>
      <c r="O21" s="266">
        <f>IFERROR(N21/(N$17+N$21),0)</f>
        <v>0</v>
      </c>
      <c r="P21" s="281"/>
      <c r="Q21" s="269">
        <f>IF(SUM(Q22:Q23)=0,0,SUM(Q22:Q23))</f>
        <v>0</v>
      </c>
      <c r="R21" s="266">
        <f>IFERROR(Q21/(Q$17+Q$21),0)</f>
        <v>0</v>
      </c>
      <c r="S21" s="281"/>
      <c r="T21" s="269">
        <f>IF(SUM(T22:T23)=0,0,SUM(T22:T23))</f>
        <v>0</v>
      </c>
      <c r="U21" s="266">
        <f>IFERROR(T21/(T$17+T$21),0)</f>
        <v>0</v>
      </c>
      <c r="V21" s="281"/>
      <c r="W21" s="269">
        <f>IF(SUM(W22:W23)=0,0,SUM(W22:W23))</f>
        <v>0</v>
      </c>
      <c r="X21" s="266">
        <f>IFERROR(W21/(W$17+W$21),0)</f>
        <v>0</v>
      </c>
      <c r="Y21" s="281"/>
      <c r="AT21" s="82"/>
      <c r="AU21" s="82"/>
      <c r="AV21" s="82"/>
      <c r="AW21" s="82"/>
      <c r="AX21" s="82"/>
      <c r="AY21" s="82"/>
      <c r="AZ21" s="82"/>
      <c r="BA21" s="82"/>
      <c r="BB21" s="82"/>
      <c r="BC21" s="82"/>
      <c r="BD21" s="82"/>
      <c r="BE21" s="82"/>
      <c r="BF21" s="82"/>
      <c r="BG21" s="82"/>
      <c r="BH21" s="82"/>
      <c r="BI21" s="82"/>
    </row>
    <row r="22" spans="1:61" x14ac:dyDescent="0.35">
      <c r="A22" s="40" t="s">
        <v>8</v>
      </c>
      <c r="B22" s="270"/>
      <c r="C22" s="273">
        <f>IFERROR(B22/(B$18+B$22),0)</f>
        <v>0</v>
      </c>
      <c r="D22" s="272"/>
      <c r="E22" s="270"/>
      <c r="F22" s="273">
        <f>IFERROR(E22/(E$18+E$22),0)</f>
        <v>0</v>
      </c>
      <c r="G22" s="272"/>
      <c r="H22" s="270"/>
      <c r="I22" s="273">
        <f>IFERROR(H22/(H$18+H$22),0)</f>
        <v>0</v>
      </c>
      <c r="J22" s="272"/>
      <c r="K22" s="270"/>
      <c r="L22" s="273">
        <f>IFERROR(K22/(K$18+K$22),0)</f>
        <v>0</v>
      </c>
      <c r="M22" s="272"/>
      <c r="N22" s="270"/>
      <c r="O22" s="273">
        <f>IFERROR(N22/(N$18+N$22),0)</f>
        <v>0</v>
      </c>
      <c r="P22" s="272"/>
      <c r="Q22" s="270"/>
      <c r="R22" s="273">
        <f>IFERROR(Q22/(Q$18+Q$22),0)</f>
        <v>0</v>
      </c>
      <c r="S22" s="272"/>
      <c r="T22" s="270"/>
      <c r="U22" s="273">
        <f>IFERROR(T22/(T$18+T$22),0)</f>
        <v>0</v>
      </c>
      <c r="V22" s="272"/>
      <c r="W22" s="270"/>
      <c r="X22" s="273">
        <f>IFERROR(W22/(W$18+W$22),0)</f>
        <v>0</v>
      </c>
      <c r="Y22" s="272"/>
      <c r="AT22" s="82"/>
      <c r="AU22" s="82"/>
      <c r="AV22" s="82"/>
      <c r="AW22" s="82"/>
      <c r="AX22" s="82"/>
      <c r="AY22" s="82"/>
      <c r="AZ22" s="82"/>
      <c r="BA22" s="82"/>
      <c r="BB22" s="82"/>
      <c r="BC22" s="82"/>
      <c r="BD22" s="82"/>
      <c r="BE22" s="82"/>
      <c r="BF22" s="82"/>
      <c r="BG22" s="82"/>
      <c r="BH22" s="82"/>
      <c r="BI22" s="82"/>
    </row>
    <row r="23" spans="1:61" x14ac:dyDescent="0.35">
      <c r="A23" s="40" t="s">
        <v>7</v>
      </c>
      <c r="B23" s="270"/>
      <c r="C23" s="273">
        <f>IFERROR(B23/(B$19+B$23),0)</f>
        <v>0</v>
      </c>
      <c r="D23" s="274"/>
      <c r="E23" s="270"/>
      <c r="F23" s="273">
        <f>IFERROR(E23/(E$19+E$23),0)</f>
        <v>0</v>
      </c>
      <c r="G23" s="274"/>
      <c r="H23" s="270"/>
      <c r="I23" s="273">
        <f>IFERROR(H23/(H$19+H$23),0)</f>
        <v>0</v>
      </c>
      <c r="J23" s="274"/>
      <c r="K23" s="270"/>
      <c r="L23" s="273">
        <f>IFERROR(K23/(K$19+K$23),0)</f>
        <v>0</v>
      </c>
      <c r="M23" s="274"/>
      <c r="N23" s="270"/>
      <c r="O23" s="273">
        <f>IFERROR(N23/(N$19+N$23),0)</f>
        <v>0</v>
      </c>
      <c r="P23" s="274"/>
      <c r="Q23" s="270"/>
      <c r="R23" s="273">
        <f>IFERROR(Q23/(Q$19+Q$23),0)</f>
        <v>0</v>
      </c>
      <c r="S23" s="274"/>
      <c r="T23" s="270"/>
      <c r="U23" s="273">
        <f>IFERROR(T23/(T$19+T$23),0)</f>
        <v>0</v>
      </c>
      <c r="V23" s="274"/>
      <c r="W23" s="270"/>
      <c r="X23" s="273">
        <f>IFERROR(W23/(W$19+W$23),0)</f>
        <v>0</v>
      </c>
      <c r="Y23" s="274"/>
      <c r="AT23" s="82"/>
      <c r="AU23" s="82"/>
      <c r="AV23" s="82"/>
      <c r="AW23" s="82"/>
      <c r="AX23" s="82"/>
      <c r="AY23" s="82"/>
      <c r="AZ23" s="82"/>
      <c r="BA23" s="82"/>
      <c r="BB23" s="82"/>
      <c r="BC23" s="82"/>
      <c r="BD23" s="82"/>
      <c r="BE23" s="82"/>
      <c r="BF23" s="82"/>
      <c r="BG23" s="82"/>
      <c r="BH23" s="82"/>
      <c r="BI23" s="82"/>
    </row>
    <row r="24" spans="1:61" x14ac:dyDescent="0.35">
      <c r="A24" s="42"/>
      <c r="B24" s="296"/>
      <c r="C24" s="276"/>
      <c r="D24" s="283"/>
      <c r="E24" s="296"/>
      <c r="F24" s="276"/>
      <c r="G24" s="283"/>
      <c r="H24" s="296"/>
      <c r="I24" s="276"/>
      <c r="J24" s="283"/>
      <c r="K24" s="296"/>
      <c r="L24" s="276"/>
      <c r="M24" s="283"/>
      <c r="N24" s="296"/>
      <c r="O24" s="276"/>
      <c r="P24" s="283"/>
      <c r="Q24" s="296"/>
      <c r="R24" s="276"/>
      <c r="S24" s="283"/>
      <c r="T24" s="296"/>
      <c r="U24" s="276"/>
      <c r="V24" s="283"/>
      <c r="W24" s="296"/>
      <c r="X24" s="276"/>
      <c r="Y24" s="283"/>
      <c r="AT24" s="82"/>
      <c r="AU24" s="82"/>
      <c r="AV24" s="82"/>
      <c r="AW24" s="82"/>
      <c r="AX24" s="82"/>
      <c r="AY24" s="82"/>
      <c r="AZ24" s="82"/>
      <c r="BA24" s="82"/>
      <c r="BB24" s="82"/>
      <c r="BC24" s="82"/>
      <c r="BD24" s="82"/>
      <c r="BE24" s="82"/>
      <c r="BF24" s="82"/>
      <c r="BG24" s="82"/>
      <c r="BH24" s="82"/>
      <c r="BI24" s="82"/>
    </row>
    <row r="25" spans="1:61" x14ac:dyDescent="0.35">
      <c r="A25" s="159" t="s">
        <v>152</v>
      </c>
      <c r="B25" s="299"/>
      <c r="C25" s="273">
        <f>IFERROR(D25/(D$18+D$22),0)</f>
        <v>0</v>
      </c>
      <c r="D25" s="272"/>
      <c r="E25" s="299"/>
      <c r="F25" s="273">
        <f>IFERROR(G25/(G$18+G$22),0)</f>
        <v>0</v>
      </c>
      <c r="G25" s="272"/>
      <c r="H25" s="299"/>
      <c r="I25" s="273">
        <f>IFERROR(J25/(J$18+J$22),0)</f>
        <v>0</v>
      </c>
      <c r="J25" s="272"/>
      <c r="K25" s="299"/>
      <c r="L25" s="273">
        <f>IFERROR(M25/(M$18+M$22),0)</f>
        <v>0</v>
      </c>
      <c r="M25" s="272"/>
      <c r="N25" s="299"/>
      <c r="O25" s="273">
        <f>IFERROR(P25/(P$18+P$22),0)</f>
        <v>0</v>
      </c>
      <c r="P25" s="272"/>
      <c r="Q25" s="299"/>
      <c r="R25" s="273">
        <f>IFERROR(S25/(S$18+S$22),0)</f>
        <v>0</v>
      </c>
      <c r="S25" s="272"/>
      <c r="T25" s="299"/>
      <c r="U25" s="273">
        <f>IFERROR(V25/(V$18+V$22),0)</f>
        <v>0</v>
      </c>
      <c r="V25" s="272"/>
      <c r="W25" s="299"/>
      <c r="X25" s="273">
        <f>IFERROR(Y25/(Y$18+Y$22),0)</f>
        <v>0</v>
      </c>
      <c r="Y25" s="272"/>
    </row>
    <row r="27" spans="1:61" ht="26" x14ac:dyDescent="0.35">
      <c r="A27" s="43"/>
      <c r="B27" s="155" t="s">
        <v>1</v>
      </c>
      <c r="C27" s="463" t="s">
        <v>2</v>
      </c>
      <c r="D27" s="466"/>
      <c r="E27" s="466"/>
      <c r="F27" s="467"/>
    </row>
    <row r="28" spans="1:61" x14ac:dyDescent="0.35">
      <c r="A28" s="99"/>
      <c r="B28" s="53" t="str">
        <f>$B$6</f>
        <v>NA</v>
      </c>
      <c r="C28" s="53" t="str">
        <f>$E$6</f>
        <v>NA</v>
      </c>
      <c r="D28" s="53" t="str">
        <f>$H$6</f>
        <v>NA</v>
      </c>
      <c r="E28" s="53" t="str">
        <f>$K$6</f>
        <v>NA</v>
      </c>
      <c r="F28" s="53" t="str">
        <f>$N$6</f>
        <v>NA</v>
      </c>
    </row>
    <row r="29" spans="1:61" x14ac:dyDescent="0.35">
      <c r="A29" s="85" t="s">
        <v>60</v>
      </c>
      <c r="B29" s="52"/>
      <c r="C29" s="52"/>
      <c r="D29" s="52"/>
      <c r="E29" s="52"/>
      <c r="F29" s="52"/>
    </row>
    <row r="30" spans="1:61" x14ac:dyDescent="0.35">
      <c r="A30" s="152" t="s">
        <v>61</v>
      </c>
      <c r="B30" s="263"/>
      <c r="C30" s="263"/>
      <c r="D30" s="263"/>
      <c r="E30" s="263"/>
      <c r="F30" s="263"/>
      <c r="G30" s="160"/>
    </row>
    <row r="31" spans="1:61" x14ac:dyDescent="0.35">
      <c r="A31" s="152" t="s">
        <v>62</v>
      </c>
      <c r="B31" s="263"/>
      <c r="C31" s="263"/>
      <c r="D31" s="263"/>
      <c r="E31" s="263"/>
      <c r="F31" s="263"/>
      <c r="G31" s="160"/>
    </row>
    <row r="32" spans="1:61" x14ac:dyDescent="0.35">
      <c r="A32" s="152" t="s">
        <v>63</v>
      </c>
      <c r="B32" s="263"/>
      <c r="C32" s="263"/>
      <c r="D32" s="263"/>
      <c r="E32" s="263"/>
      <c r="F32" s="263"/>
      <c r="G32" s="160"/>
    </row>
    <row r="33" spans="1:7" x14ac:dyDescent="0.35">
      <c r="A33" s="152" t="s">
        <v>64</v>
      </c>
      <c r="B33" s="263"/>
      <c r="C33" s="263"/>
      <c r="D33" s="263"/>
      <c r="E33" s="263"/>
      <c r="F33" s="263"/>
      <c r="G33" s="160"/>
    </row>
  </sheetData>
  <sheetProtection algorithmName="SHA-512" hashValue="7bKxK3UffRhMvlmiOToSmpdwYBxRE8Q+KqPEF/51t7kXkfhGNhJne++PHBmi/XbOkmhcrfOHnmf78QGlokTZPA==" saltValue="lkO6lnpPKuHpH25zSKYUdw==" spinCount="100000" sheet="1" objects="1" scenarios="1" formatColumns="0"/>
  <mergeCells count="13">
    <mergeCell ref="H6:J6"/>
    <mergeCell ref="K6:M6"/>
    <mergeCell ref="N6:P6"/>
    <mergeCell ref="E5:Y5"/>
    <mergeCell ref="Q6:S6"/>
    <mergeCell ref="T6:V6"/>
    <mergeCell ref="W6:Y6"/>
    <mergeCell ref="C27:F27"/>
    <mergeCell ref="B2:D2"/>
    <mergeCell ref="B3:D3"/>
    <mergeCell ref="B5:D5"/>
    <mergeCell ref="B6:D6"/>
    <mergeCell ref="E6:G6"/>
  </mergeCells>
  <pageMargins left="0.4" right="0.4" top="1.85" bottom="0.75" header="0.3" footer="0.3"/>
  <pageSetup scale="36" orientation="landscape" r:id="rId1"/>
  <headerFooter scaleWithDoc="0">
    <oddHeader>&amp;C&amp;"Arial,Regular"&amp;G
Claims Activity Report
Section VI - &amp;A</oddHeader>
    <oddFooter>&amp;L&amp;"Arial,Regular"&amp;10Claims Activity - Report #47&amp;C&amp;"Arial,Regular"&amp;10Rev. v9 2019-07&amp;R&amp;"Arial,Regular"&amp;10&amp;P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9E649E18-F221-4362-9367-59EAD2D0630D}"/>
</file>

<file path=customXml/itemProps2.xml><?xml version="1.0" encoding="utf-8"?>
<ds:datastoreItem xmlns:ds="http://schemas.openxmlformats.org/officeDocument/2006/customXml" ds:itemID="{0099EF11-4857-4393-90B9-BDC6441BA59E}"/>
</file>

<file path=customXml/itemProps3.xml><?xml version="1.0" encoding="utf-8"?>
<ds:datastoreItem xmlns:ds="http://schemas.openxmlformats.org/officeDocument/2006/customXml" ds:itemID="{459E4EF1-3CA1-4DAF-818A-E12A8DE404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Summary</vt:lpstr>
      <vt:lpstr>PH Analysis</vt:lpstr>
      <vt:lpstr>BH Analysis</vt:lpstr>
      <vt:lpstr>ITUs Analysis</vt:lpstr>
      <vt:lpstr>Specialty Pay Analysis</vt:lpstr>
      <vt:lpstr>Physical Health</vt:lpstr>
      <vt:lpstr>Behavioral Health</vt:lpstr>
      <vt:lpstr>ITUs</vt:lpstr>
      <vt:lpstr>Specialty Pay</vt:lpstr>
      <vt:lpstr>Claim Denial Reasons</vt:lpstr>
      <vt:lpstr>Claims Payment Accuracy</vt:lpstr>
      <vt:lpstr>'Claim Denial Reasons'!Print_Area</vt:lpstr>
      <vt:lpstr>Summary!Print_Area</vt:lpstr>
      <vt:lpstr>'Claims Payment Accuracy'!Print_Titles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2018-11-21T20:14:10Z</dcterms:created>
  <dcterms:modified xsi:type="dcterms:W3CDTF">2019-07-08T20:22:21Z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