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WORK\NMXHSD\Project\Centennial Care\Program Reports\Reports\Report 55\CC 2 0 Update\Draft\20190627\"/>
    </mc:Choice>
  </mc:AlternateContent>
  <bookViews>
    <workbookView xWindow="120" yWindow="270" windowWidth="20730" windowHeight="8640" tabRatio="825"/>
  </bookViews>
  <sheets>
    <sheet name="1 BH Geo Access Summary &amp; Analy" sheetId="12" r:id="rId1"/>
    <sheet name="2 PH &amp; Other GeoAccess Summary" sheetId="1" r:id="rId2"/>
    <sheet name="3 BH Access - County TYPE" sheetId="2" r:id="rId3"/>
    <sheet name="4 BH Access by EACH County" sheetId="11" r:id="rId4"/>
    <sheet name="5 BH Average Distance-Co TYPE" sheetId="6" r:id="rId5"/>
    <sheet name="6 PH Access by County TYPE" sheetId="13" r:id="rId6"/>
    <sheet name="7 PH Access by EACH County" sheetId="14" r:id="rId7"/>
    <sheet name="8 PH Average Distance-Co TYPE" sheetId="15" r:id="rId8"/>
    <sheet name="9 LTC,HOS,TRANS Access-Co TYPE" sheetId="16" r:id="rId9"/>
    <sheet name="10 LTC,HOS,TRANS EACH County" sheetId="17" r:id="rId10"/>
    <sheet name="11LTC,HOS,TRANS Avg Dist-CoTYPE" sheetId="18" r:id="rId11"/>
    <sheet name="12 Out-of-State Members" sheetId="4" r:id="rId12"/>
    <sheet name="Reference" sheetId="19" r:id="rId13"/>
  </sheets>
  <definedNames>
    <definedName name="_xlnm._FilterDatabase" localSheetId="0" hidden="1">'1 BH Geo Access Summary &amp; Analy'!$A$6:$M$31</definedName>
    <definedName name="_xlnm._FilterDatabase" localSheetId="9" hidden="1">'10 LTC,HOS,TRANS EACH County'!$B$7:$M$174</definedName>
    <definedName name="_xlnm._FilterDatabase" localSheetId="2" hidden="1">'3 BH Access - County TYPE'!$A$5:$P$78</definedName>
    <definedName name="_xlnm._FilterDatabase" localSheetId="3" hidden="1">'4 BH Access by EACH County'!$A$5:$L$768</definedName>
    <definedName name="_xlnm._FilterDatabase" localSheetId="4" hidden="1">'5 BH Average Distance-Co TYPE'!$A$5:$H$76</definedName>
    <definedName name="_xlnm.Print_Area" localSheetId="9">'10 LTC,HOS,TRANS EACH County'!$A$1:$M$174</definedName>
    <definedName name="_xlnm.Print_Area" localSheetId="10">'11LTC,HOS,TRANS Avg Dist-CoTYPE'!$A$1:$G$22</definedName>
    <definedName name="_xlnm.Print_Area" localSheetId="4">'5 BH Average Distance-Co TYPE'!$B$1:$G$76</definedName>
    <definedName name="_xlnm.Print_Area" localSheetId="6">'7 PH Access by EACH County'!$B$1:$M$801</definedName>
    <definedName name="_xlnm.Print_Area" localSheetId="7">'8 PH Average Distance-Co TYPE'!$B$1:$G$79</definedName>
    <definedName name="_xlnm.Print_Titles" localSheetId="0">'1 BH Geo Access Summary &amp; Analy'!$1:$5</definedName>
    <definedName name="_xlnm.Print_Titles" localSheetId="9">'10 LTC,HOS,TRANS EACH County'!$1:$9</definedName>
    <definedName name="_xlnm.Print_Titles" localSheetId="10">'11LTC,HOS,TRANS Avg Dist-CoTYPE'!$1:$7</definedName>
    <definedName name="_xlnm.Print_Titles" localSheetId="1">'2 PH &amp; Other GeoAccess Summary'!$1:$5</definedName>
    <definedName name="_xlnm.Print_Titles" localSheetId="2">'3 BH Access - County TYPE'!$1:$9</definedName>
    <definedName name="_xlnm.Print_Titles" localSheetId="3">'4 BH Access by EACH County'!$1:$9</definedName>
    <definedName name="_xlnm.Print_Titles" localSheetId="4">'5 BH Average Distance-Co TYPE'!$1:$7</definedName>
    <definedName name="_xlnm.Print_Titles" localSheetId="5">'6 PH Access by County TYPE'!$1:$9</definedName>
    <definedName name="_xlnm.Print_Titles" localSheetId="6">'7 PH Access by EACH County'!$1:$9</definedName>
    <definedName name="_xlnm.Print_Titles" localSheetId="7">'8 PH Average Distance-Co TYPE'!$1:$7</definedName>
    <definedName name="_xlnm.Print_Titles" localSheetId="8">'9 LTC,HOS,TRANS Access-Co TYPE'!$1:$9</definedName>
  </definedNames>
  <calcPr calcId="162913"/>
</workbook>
</file>

<file path=xl/calcChain.xml><?xml version="1.0" encoding="utf-8"?>
<calcChain xmlns="http://schemas.openxmlformats.org/spreadsheetml/2006/main">
  <c r="G24" i="16" l="1"/>
  <c r="G23" i="16"/>
  <c r="G22" i="16"/>
  <c r="G21" i="16"/>
  <c r="G20" i="16"/>
  <c r="G19" i="16"/>
  <c r="G18" i="16"/>
  <c r="G17" i="16"/>
  <c r="G16" i="16"/>
  <c r="G15" i="16"/>
  <c r="G14" i="16"/>
  <c r="G13" i="16"/>
  <c r="G12" i="16"/>
  <c r="G11" i="16"/>
  <c r="G10" i="16"/>
  <c r="G81" i="13"/>
  <c r="G80" i="13"/>
  <c r="G79" i="13"/>
  <c r="G78" i="13"/>
  <c r="G77" i="13"/>
  <c r="G76" i="13"/>
  <c r="G75" i="13"/>
  <c r="G74" i="13"/>
  <c r="G73" i="13"/>
  <c r="G72" i="13"/>
  <c r="G71" i="13"/>
  <c r="G70" i="13"/>
  <c r="G69" i="13"/>
  <c r="G68" i="13"/>
  <c r="G67" i="13"/>
  <c r="G66" i="13"/>
  <c r="G65" i="13"/>
  <c r="G64" i="13"/>
  <c r="G63" i="13"/>
  <c r="G62" i="13"/>
  <c r="G61" i="13"/>
  <c r="G60" i="13"/>
  <c r="G59" i="13"/>
  <c r="G58" i="13"/>
  <c r="G57" i="13"/>
  <c r="G56" i="13"/>
  <c r="G55" i="13"/>
  <c r="G54" i="13"/>
  <c r="G53" i="13"/>
  <c r="G52" i="13"/>
  <c r="G51" i="13"/>
  <c r="G50" i="13"/>
  <c r="G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D81" i="13" l="1"/>
  <c r="D80" i="13"/>
  <c r="D79" i="13"/>
  <c r="D78" i="13"/>
  <c r="D77" i="13"/>
  <c r="D76" i="13"/>
  <c r="D75" i="13"/>
  <c r="D74" i="13"/>
  <c r="D73" i="13"/>
  <c r="D72" i="13"/>
  <c r="D71" i="13"/>
  <c r="D70" i="13"/>
  <c r="D69" i="13"/>
  <c r="D68" i="13"/>
  <c r="D67" i="13"/>
  <c r="D66" i="13"/>
  <c r="D65" i="13"/>
  <c r="D64" i="13"/>
  <c r="D63" i="13"/>
  <c r="D62" i="13"/>
  <c r="D61" i="13"/>
  <c r="D60" i="13"/>
  <c r="D59" i="13"/>
  <c r="D58" i="13"/>
  <c r="D57"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E10" i="13"/>
  <c r="D24" i="16"/>
  <c r="D23" i="16"/>
  <c r="D22" i="16"/>
  <c r="D21" i="16"/>
  <c r="D20" i="16"/>
  <c r="D19" i="16"/>
  <c r="D18" i="16"/>
  <c r="D17" i="16"/>
  <c r="D16" i="16"/>
  <c r="D15" i="16"/>
  <c r="D14" i="16"/>
  <c r="D13" i="16"/>
  <c r="D12" i="16"/>
  <c r="D11" i="16"/>
  <c r="D10" i="16"/>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E10"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A9" i="15" l="1"/>
  <c r="A10" i="15"/>
  <c r="A11" i="15"/>
  <c r="A12" i="15"/>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9" i="18"/>
  <c r="A10" i="18"/>
  <c r="A11" i="18"/>
  <c r="A12" i="18"/>
  <c r="A13" i="18"/>
  <c r="A14" i="18"/>
  <c r="A15" i="18"/>
  <c r="A16" i="18"/>
  <c r="A17" i="18"/>
  <c r="A18" i="18"/>
  <c r="A19" i="18"/>
  <c r="A20" i="18"/>
  <c r="A21" i="18"/>
  <c r="A22" i="18"/>
  <c r="A8" i="18"/>
  <c r="A8" i="15"/>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8" i="6"/>
  <c r="A11" i="17" l="1"/>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174" i="17"/>
  <c r="A10" i="17"/>
  <c r="A11" i="16"/>
  <c r="A12" i="16"/>
  <c r="A13" i="16"/>
  <c r="A14" i="16"/>
  <c r="A15" i="16"/>
  <c r="A16" i="16"/>
  <c r="A17" i="16"/>
  <c r="A18" i="16"/>
  <c r="A19" i="16"/>
  <c r="A20" i="16"/>
  <c r="A21" i="16"/>
  <c r="A22" i="16"/>
  <c r="A23" i="16"/>
  <c r="A24" i="16"/>
  <c r="A10" i="16"/>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04" i="14"/>
  <c r="A105" i="14"/>
  <c r="A106" i="14"/>
  <c r="A107" i="14"/>
  <c r="A108" i="14"/>
  <c r="A109" i="14"/>
  <c r="A110" i="14"/>
  <c r="A111" i="14"/>
  <c r="A112" i="14"/>
  <c r="A113" i="14"/>
  <c r="A114" i="14"/>
  <c r="A115" i="14"/>
  <c r="A116" i="14"/>
  <c r="A117" i="14"/>
  <c r="A118" i="14"/>
  <c r="A119" i="14"/>
  <c r="A120" i="14"/>
  <c r="A121" i="14"/>
  <c r="A122" i="14"/>
  <c r="A123" i="14"/>
  <c r="A124" i="14"/>
  <c r="A125" i="14"/>
  <c r="A126" i="14"/>
  <c r="A127" i="14"/>
  <c r="A128" i="14"/>
  <c r="A129" i="14"/>
  <c r="A130" i="14"/>
  <c r="A131" i="14"/>
  <c r="A132" i="14"/>
  <c r="A133" i="14"/>
  <c r="A134" i="14"/>
  <c r="A135" i="14"/>
  <c r="A136" i="14"/>
  <c r="A137" i="14"/>
  <c r="A138" i="14"/>
  <c r="A139" i="14"/>
  <c r="A140" i="14"/>
  <c r="A141" i="14"/>
  <c r="A142" i="14"/>
  <c r="A143" i="14"/>
  <c r="A144" i="14"/>
  <c r="A145" i="14"/>
  <c r="A146" i="14"/>
  <c r="A147" i="14"/>
  <c r="A148" i="14"/>
  <c r="A149" i="14"/>
  <c r="A150" i="14"/>
  <c r="A151" i="14"/>
  <c r="A152" i="14"/>
  <c r="A153" i="14"/>
  <c r="A154" i="14"/>
  <c r="A155" i="14"/>
  <c r="A156" i="14"/>
  <c r="A157" i="14"/>
  <c r="A158" i="14"/>
  <c r="A159" i="14"/>
  <c r="A160" i="14"/>
  <c r="A161" i="14"/>
  <c r="A162" i="14"/>
  <c r="A163" i="14"/>
  <c r="A164" i="14"/>
  <c r="A165" i="14"/>
  <c r="A166" i="14"/>
  <c r="A167" i="14"/>
  <c r="A168" i="14"/>
  <c r="A169" i="14"/>
  <c r="A170" i="14"/>
  <c r="A171" i="14"/>
  <c r="A172" i="14"/>
  <c r="A173" i="14"/>
  <c r="A174" i="14"/>
  <c r="A175" i="14"/>
  <c r="A176" i="14"/>
  <c r="A177" i="14"/>
  <c r="A178" i="14"/>
  <c r="A179" i="14"/>
  <c r="A180" i="14"/>
  <c r="A181" i="14"/>
  <c r="A182" i="14"/>
  <c r="A183" i="14"/>
  <c r="A184" i="14"/>
  <c r="A185" i="14"/>
  <c r="A186" i="14"/>
  <c r="A187" i="14"/>
  <c r="A188" i="14"/>
  <c r="A189" i="14"/>
  <c r="A190" i="14"/>
  <c r="A191" i="14"/>
  <c r="A192" i="14"/>
  <c r="A193" i="14"/>
  <c r="A194" i="14"/>
  <c r="A195" i="14"/>
  <c r="A196" i="14"/>
  <c r="A197" i="14"/>
  <c r="A198" i="14"/>
  <c r="A199" i="14"/>
  <c r="A200" i="14"/>
  <c r="A201" i="14"/>
  <c r="A202" i="14"/>
  <c r="A203" i="14"/>
  <c r="A204" i="14"/>
  <c r="A205" i="14"/>
  <c r="A206" i="14"/>
  <c r="A207" i="14"/>
  <c r="A208" i="14"/>
  <c r="A209" i="14"/>
  <c r="A210" i="14"/>
  <c r="A211" i="14"/>
  <c r="A212" i="14"/>
  <c r="A213" i="14"/>
  <c r="A214" i="14"/>
  <c r="A215" i="14"/>
  <c r="A216" i="14"/>
  <c r="A217" i="14"/>
  <c r="A218" i="14"/>
  <c r="A219" i="14"/>
  <c r="A220" i="14"/>
  <c r="A221" i="14"/>
  <c r="A222" i="14"/>
  <c r="A223" i="14"/>
  <c r="A224" i="14"/>
  <c r="A225" i="14"/>
  <c r="A226" i="14"/>
  <c r="A227" i="14"/>
  <c r="A228" i="14"/>
  <c r="A229" i="14"/>
  <c r="A230" i="14"/>
  <c r="A231" i="14"/>
  <c r="A232" i="14"/>
  <c r="A233" i="14"/>
  <c r="A234" i="14"/>
  <c r="A235" i="14"/>
  <c r="A236" i="14"/>
  <c r="A237" i="14"/>
  <c r="A238" i="14"/>
  <c r="A239" i="14"/>
  <c r="A240" i="14"/>
  <c r="A241" i="14"/>
  <c r="A242" i="14"/>
  <c r="A243" i="14"/>
  <c r="A244" i="14"/>
  <c r="A245" i="14"/>
  <c r="A246" i="14"/>
  <c r="A247" i="14"/>
  <c r="A248" i="14"/>
  <c r="A249" i="14"/>
  <c r="A250" i="14"/>
  <c r="A251" i="14"/>
  <c r="A252" i="14"/>
  <c r="A253" i="14"/>
  <c r="A254" i="14"/>
  <c r="A255" i="14"/>
  <c r="A256" i="14"/>
  <c r="A257" i="14"/>
  <c r="A258" i="14"/>
  <c r="A259" i="14"/>
  <c r="A260" i="14"/>
  <c r="A261" i="14"/>
  <c r="A262" i="14"/>
  <c r="A263" i="14"/>
  <c r="A264" i="14"/>
  <c r="A265" i="14"/>
  <c r="A266" i="14"/>
  <c r="A267" i="14"/>
  <c r="A268" i="14"/>
  <c r="A269" i="14"/>
  <c r="A270" i="14"/>
  <c r="A271" i="14"/>
  <c r="A272" i="14"/>
  <c r="A273" i="14"/>
  <c r="A274" i="14"/>
  <c r="A275" i="14"/>
  <c r="A276" i="14"/>
  <c r="A277" i="14"/>
  <c r="A278" i="14"/>
  <c r="A279" i="14"/>
  <c r="A280" i="14"/>
  <c r="A281" i="14"/>
  <c r="A282" i="14"/>
  <c r="A283" i="14"/>
  <c r="A284" i="14"/>
  <c r="A285" i="14"/>
  <c r="A286" i="14"/>
  <c r="A287" i="14"/>
  <c r="A288" i="14"/>
  <c r="A289" i="14"/>
  <c r="A290" i="14"/>
  <c r="A291" i="14"/>
  <c r="A292" i="14"/>
  <c r="A293" i="14"/>
  <c r="A294" i="14"/>
  <c r="A295" i="14"/>
  <c r="A296" i="14"/>
  <c r="A297" i="14"/>
  <c r="A298" i="14"/>
  <c r="A299" i="14"/>
  <c r="A300" i="14"/>
  <c r="A301" i="14"/>
  <c r="A302" i="14"/>
  <c r="A303" i="14"/>
  <c r="A304" i="14"/>
  <c r="A305" i="14"/>
  <c r="A306" i="14"/>
  <c r="A307" i="14"/>
  <c r="A308" i="14"/>
  <c r="A309" i="14"/>
  <c r="A310" i="14"/>
  <c r="A311" i="14"/>
  <c r="A312" i="14"/>
  <c r="A313" i="14"/>
  <c r="A314" i="14"/>
  <c r="A315" i="14"/>
  <c r="A316" i="14"/>
  <c r="A317" i="14"/>
  <c r="A318" i="14"/>
  <c r="A319" i="14"/>
  <c r="A320" i="14"/>
  <c r="A321" i="14"/>
  <c r="A322" i="14"/>
  <c r="A323" i="14"/>
  <c r="A324" i="14"/>
  <c r="A325" i="14"/>
  <c r="A326" i="14"/>
  <c r="A327" i="14"/>
  <c r="A328" i="14"/>
  <c r="A329" i="14"/>
  <c r="A330" i="14"/>
  <c r="A331" i="14"/>
  <c r="A332" i="14"/>
  <c r="A333" i="14"/>
  <c r="A334" i="14"/>
  <c r="A335" i="14"/>
  <c r="A336" i="14"/>
  <c r="A337" i="14"/>
  <c r="A338" i="14"/>
  <c r="A339" i="14"/>
  <c r="A340" i="14"/>
  <c r="A341" i="14"/>
  <c r="A342" i="14"/>
  <c r="A343" i="14"/>
  <c r="A344" i="14"/>
  <c r="A345" i="14"/>
  <c r="A346" i="14"/>
  <c r="A347" i="14"/>
  <c r="A348" i="14"/>
  <c r="A349" i="14"/>
  <c r="A350" i="14"/>
  <c r="A351" i="14"/>
  <c r="A352" i="14"/>
  <c r="A353" i="14"/>
  <c r="A354" i="14"/>
  <c r="A355" i="14"/>
  <c r="A356" i="14"/>
  <c r="A357" i="14"/>
  <c r="A358" i="14"/>
  <c r="A359" i="14"/>
  <c r="A360" i="14"/>
  <c r="A361" i="14"/>
  <c r="A362" i="14"/>
  <c r="A363" i="14"/>
  <c r="A364" i="14"/>
  <c r="A365" i="14"/>
  <c r="A366" i="14"/>
  <c r="A367" i="14"/>
  <c r="A368" i="14"/>
  <c r="A369" i="14"/>
  <c r="A370" i="14"/>
  <c r="A371" i="14"/>
  <c r="A372" i="14"/>
  <c r="A373" i="14"/>
  <c r="A374" i="14"/>
  <c r="A375" i="14"/>
  <c r="A376" i="14"/>
  <c r="A377" i="14"/>
  <c r="A378" i="14"/>
  <c r="A379" i="14"/>
  <c r="A380" i="14"/>
  <c r="A381" i="14"/>
  <c r="A382" i="14"/>
  <c r="A383" i="14"/>
  <c r="A384" i="14"/>
  <c r="A385" i="14"/>
  <c r="A386" i="14"/>
  <c r="A387" i="14"/>
  <c r="A388" i="14"/>
  <c r="A389" i="14"/>
  <c r="A390" i="14"/>
  <c r="A391" i="14"/>
  <c r="A392" i="14"/>
  <c r="A393" i="14"/>
  <c r="A394" i="14"/>
  <c r="A395" i="14"/>
  <c r="A396" i="14"/>
  <c r="A397" i="14"/>
  <c r="A398" i="14"/>
  <c r="A399" i="14"/>
  <c r="A400" i="14"/>
  <c r="A401" i="14"/>
  <c r="A402" i="14"/>
  <c r="A403" i="14"/>
  <c r="A404" i="14"/>
  <c r="A405" i="14"/>
  <c r="A406" i="14"/>
  <c r="A407" i="14"/>
  <c r="A408" i="14"/>
  <c r="A409" i="14"/>
  <c r="A410" i="14"/>
  <c r="A411" i="14"/>
  <c r="A412" i="14"/>
  <c r="A413" i="14"/>
  <c r="A414" i="14"/>
  <c r="A415" i="14"/>
  <c r="A416" i="14"/>
  <c r="A417" i="14"/>
  <c r="A418" i="14"/>
  <c r="A419" i="14"/>
  <c r="A420" i="14"/>
  <c r="A421" i="14"/>
  <c r="A422" i="14"/>
  <c r="A423" i="14"/>
  <c r="A424" i="14"/>
  <c r="A425" i="14"/>
  <c r="A426" i="14"/>
  <c r="A427" i="14"/>
  <c r="A428" i="14"/>
  <c r="A429" i="14"/>
  <c r="A430" i="14"/>
  <c r="A431" i="14"/>
  <c r="A432" i="14"/>
  <c r="A433" i="14"/>
  <c r="A434" i="14"/>
  <c r="A435" i="14"/>
  <c r="A436" i="14"/>
  <c r="A437" i="14"/>
  <c r="A438" i="14"/>
  <c r="A439" i="14"/>
  <c r="A440" i="14"/>
  <c r="A441" i="14"/>
  <c r="A442" i="14"/>
  <c r="A443" i="14"/>
  <c r="A444" i="14"/>
  <c r="A445" i="14"/>
  <c r="A446" i="14"/>
  <c r="A447" i="14"/>
  <c r="A448" i="14"/>
  <c r="A449" i="14"/>
  <c r="A450" i="14"/>
  <c r="A451" i="14"/>
  <c r="A452" i="14"/>
  <c r="A453" i="14"/>
  <c r="A454" i="14"/>
  <c r="A455" i="14"/>
  <c r="A456" i="14"/>
  <c r="A457" i="14"/>
  <c r="A458" i="14"/>
  <c r="A459" i="14"/>
  <c r="A460" i="14"/>
  <c r="A461" i="14"/>
  <c r="A462" i="14"/>
  <c r="A463" i="14"/>
  <c r="A464" i="14"/>
  <c r="A465" i="14"/>
  <c r="A466" i="14"/>
  <c r="A467" i="14"/>
  <c r="A468" i="14"/>
  <c r="A469" i="14"/>
  <c r="A470" i="14"/>
  <c r="A471" i="14"/>
  <c r="A472" i="14"/>
  <c r="A473" i="14"/>
  <c r="A474" i="14"/>
  <c r="A475" i="14"/>
  <c r="A476" i="14"/>
  <c r="A477" i="14"/>
  <c r="A478" i="14"/>
  <c r="A479" i="14"/>
  <c r="A480" i="14"/>
  <c r="A481" i="14"/>
  <c r="A482" i="14"/>
  <c r="A483" i="14"/>
  <c r="A484" i="14"/>
  <c r="A485" i="14"/>
  <c r="A486" i="14"/>
  <c r="A487" i="14"/>
  <c r="A488" i="14"/>
  <c r="A489" i="14"/>
  <c r="A490" i="14"/>
  <c r="A491" i="14"/>
  <c r="A492" i="14"/>
  <c r="A493" i="14"/>
  <c r="A494" i="14"/>
  <c r="A495" i="14"/>
  <c r="A496" i="14"/>
  <c r="A497" i="14"/>
  <c r="A498" i="14"/>
  <c r="A499" i="14"/>
  <c r="A500" i="14"/>
  <c r="A501" i="14"/>
  <c r="A502" i="14"/>
  <c r="A503" i="14"/>
  <c r="A504" i="14"/>
  <c r="A505" i="14"/>
  <c r="A506" i="14"/>
  <c r="A507" i="14"/>
  <c r="A508" i="14"/>
  <c r="A509" i="14"/>
  <c r="A510" i="14"/>
  <c r="A511" i="14"/>
  <c r="A512" i="14"/>
  <c r="A513" i="14"/>
  <c r="A514" i="14"/>
  <c r="A515" i="14"/>
  <c r="A516" i="14"/>
  <c r="A517" i="14"/>
  <c r="A518" i="14"/>
  <c r="A519" i="14"/>
  <c r="A520" i="14"/>
  <c r="A521" i="14"/>
  <c r="A522" i="14"/>
  <c r="A523" i="14"/>
  <c r="A524" i="14"/>
  <c r="A525" i="14"/>
  <c r="A526" i="14"/>
  <c r="A527" i="14"/>
  <c r="A528" i="14"/>
  <c r="A529" i="14"/>
  <c r="A530" i="14"/>
  <c r="A531" i="14"/>
  <c r="A532" i="14"/>
  <c r="A533" i="14"/>
  <c r="A534" i="14"/>
  <c r="A535" i="14"/>
  <c r="A536" i="14"/>
  <c r="A537" i="14"/>
  <c r="A538" i="14"/>
  <c r="A539" i="14"/>
  <c r="A540" i="14"/>
  <c r="A541" i="14"/>
  <c r="A542" i="14"/>
  <c r="A543" i="14"/>
  <c r="A544" i="14"/>
  <c r="A545" i="14"/>
  <c r="A546" i="14"/>
  <c r="A547" i="14"/>
  <c r="A548" i="14"/>
  <c r="A549" i="14"/>
  <c r="A550" i="14"/>
  <c r="A551" i="14"/>
  <c r="A552" i="14"/>
  <c r="A553" i="14"/>
  <c r="A554" i="14"/>
  <c r="A555" i="14"/>
  <c r="A556" i="14"/>
  <c r="A557" i="14"/>
  <c r="A558" i="14"/>
  <c r="A559" i="14"/>
  <c r="A560" i="14"/>
  <c r="A561" i="14"/>
  <c r="A562" i="14"/>
  <c r="A563" i="14"/>
  <c r="A564" i="14"/>
  <c r="A565" i="14"/>
  <c r="A566" i="14"/>
  <c r="A567" i="14"/>
  <c r="A568" i="14"/>
  <c r="A569" i="14"/>
  <c r="A570" i="14"/>
  <c r="A571" i="14"/>
  <c r="A572" i="14"/>
  <c r="A573" i="14"/>
  <c r="A574" i="14"/>
  <c r="A575" i="14"/>
  <c r="A576" i="14"/>
  <c r="A577" i="14"/>
  <c r="A578" i="14"/>
  <c r="A579" i="14"/>
  <c r="A580" i="14"/>
  <c r="A581" i="14"/>
  <c r="A582" i="14"/>
  <c r="A583" i="14"/>
  <c r="A584" i="14"/>
  <c r="A585" i="14"/>
  <c r="A586" i="14"/>
  <c r="A587" i="14"/>
  <c r="A588" i="14"/>
  <c r="A589" i="14"/>
  <c r="A590" i="14"/>
  <c r="A591" i="14"/>
  <c r="A592" i="14"/>
  <c r="A593" i="14"/>
  <c r="A594" i="14"/>
  <c r="A595" i="14"/>
  <c r="A596" i="14"/>
  <c r="A597" i="14"/>
  <c r="A598" i="14"/>
  <c r="A599" i="14"/>
  <c r="A600" i="14"/>
  <c r="A601" i="14"/>
  <c r="A602" i="14"/>
  <c r="A603" i="14"/>
  <c r="A604" i="14"/>
  <c r="A605" i="14"/>
  <c r="A606" i="14"/>
  <c r="A607" i="14"/>
  <c r="A608" i="14"/>
  <c r="A609" i="14"/>
  <c r="A610" i="14"/>
  <c r="A611" i="14"/>
  <c r="A612" i="14"/>
  <c r="A613" i="14"/>
  <c r="A614" i="14"/>
  <c r="A615" i="14"/>
  <c r="A616" i="14"/>
  <c r="A617" i="14"/>
  <c r="A618" i="14"/>
  <c r="A619" i="14"/>
  <c r="A620" i="14"/>
  <c r="A621" i="14"/>
  <c r="A622" i="14"/>
  <c r="A623" i="14"/>
  <c r="A624" i="14"/>
  <c r="A625" i="14"/>
  <c r="A626" i="14"/>
  <c r="A627" i="14"/>
  <c r="A628" i="14"/>
  <c r="A629" i="14"/>
  <c r="A630" i="14"/>
  <c r="A631" i="14"/>
  <c r="A632" i="14"/>
  <c r="A633" i="14"/>
  <c r="A634" i="14"/>
  <c r="A635" i="14"/>
  <c r="A636" i="14"/>
  <c r="A637" i="14"/>
  <c r="A638" i="14"/>
  <c r="A639" i="14"/>
  <c r="A640" i="14"/>
  <c r="A641" i="14"/>
  <c r="A642" i="14"/>
  <c r="A643" i="14"/>
  <c r="A644" i="14"/>
  <c r="A645" i="14"/>
  <c r="A646" i="14"/>
  <c r="A647" i="14"/>
  <c r="A648" i="14"/>
  <c r="A649" i="14"/>
  <c r="A650" i="14"/>
  <c r="A651" i="14"/>
  <c r="A652" i="14"/>
  <c r="A653" i="14"/>
  <c r="A654" i="14"/>
  <c r="A655" i="14"/>
  <c r="A656" i="14"/>
  <c r="A657" i="14"/>
  <c r="A658" i="14"/>
  <c r="A659" i="14"/>
  <c r="A660" i="14"/>
  <c r="A661" i="14"/>
  <c r="A662" i="14"/>
  <c r="A663" i="14"/>
  <c r="A664" i="14"/>
  <c r="A665" i="14"/>
  <c r="A666" i="14"/>
  <c r="A667" i="14"/>
  <c r="A668" i="14"/>
  <c r="A669" i="14"/>
  <c r="A670" i="14"/>
  <c r="A671" i="14"/>
  <c r="A672" i="14"/>
  <c r="A673" i="14"/>
  <c r="A674" i="14"/>
  <c r="A675" i="14"/>
  <c r="A676" i="14"/>
  <c r="A677" i="14"/>
  <c r="A678" i="14"/>
  <c r="A679" i="14"/>
  <c r="A680" i="14"/>
  <c r="A681" i="14"/>
  <c r="A682" i="14"/>
  <c r="A683" i="14"/>
  <c r="A684" i="14"/>
  <c r="A685" i="14"/>
  <c r="A686" i="14"/>
  <c r="A687" i="14"/>
  <c r="A688" i="14"/>
  <c r="A689" i="14"/>
  <c r="A690" i="14"/>
  <c r="A691" i="14"/>
  <c r="A692" i="14"/>
  <c r="A693" i="14"/>
  <c r="A694" i="14"/>
  <c r="A695" i="14"/>
  <c r="A696" i="14"/>
  <c r="A697" i="14"/>
  <c r="A698" i="14"/>
  <c r="A699" i="14"/>
  <c r="A700" i="14"/>
  <c r="A701" i="14"/>
  <c r="A702" i="14"/>
  <c r="A703" i="14"/>
  <c r="A704" i="14"/>
  <c r="A705" i="14"/>
  <c r="A706" i="14"/>
  <c r="A707" i="14"/>
  <c r="A708" i="14"/>
  <c r="A709" i="14"/>
  <c r="A710" i="14"/>
  <c r="A711" i="14"/>
  <c r="A712" i="14"/>
  <c r="A713" i="14"/>
  <c r="A714" i="14"/>
  <c r="A715" i="14"/>
  <c r="A716" i="14"/>
  <c r="A717" i="14"/>
  <c r="A718" i="14"/>
  <c r="A719" i="14"/>
  <c r="A720" i="14"/>
  <c r="A721" i="14"/>
  <c r="A722" i="14"/>
  <c r="A723" i="14"/>
  <c r="A724" i="14"/>
  <c r="A725" i="14"/>
  <c r="A726" i="14"/>
  <c r="A727" i="14"/>
  <c r="A728" i="14"/>
  <c r="A729" i="14"/>
  <c r="A730" i="14"/>
  <c r="A731" i="14"/>
  <c r="A732" i="14"/>
  <c r="A733" i="14"/>
  <c r="A734" i="14"/>
  <c r="A735" i="14"/>
  <c r="A736" i="14"/>
  <c r="A737" i="14"/>
  <c r="A738" i="14"/>
  <c r="A739" i="14"/>
  <c r="A740" i="14"/>
  <c r="A741" i="14"/>
  <c r="A742" i="14"/>
  <c r="A743" i="14"/>
  <c r="A744" i="14"/>
  <c r="A745" i="14"/>
  <c r="A746" i="14"/>
  <c r="A747" i="14"/>
  <c r="A748" i="14"/>
  <c r="A749" i="14"/>
  <c r="A750" i="14"/>
  <c r="A751" i="14"/>
  <c r="A752" i="14"/>
  <c r="A753" i="14"/>
  <c r="A754" i="14"/>
  <c r="A755" i="14"/>
  <c r="A756" i="14"/>
  <c r="A757" i="14"/>
  <c r="A758" i="14"/>
  <c r="A759" i="14"/>
  <c r="A760" i="14"/>
  <c r="A761" i="14"/>
  <c r="A762" i="14"/>
  <c r="A763" i="14"/>
  <c r="A764" i="14"/>
  <c r="A765" i="14"/>
  <c r="A766" i="14"/>
  <c r="A767" i="14"/>
  <c r="A768" i="14"/>
  <c r="A769" i="14"/>
  <c r="A770" i="14"/>
  <c r="A771" i="14"/>
  <c r="A772" i="14"/>
  <c r="A773" i="14"/>
  <c r="A774" i="14"/>
  <c r="A775" i="14"/>
  <c r="A776" i="14"/>
  <c r="A777" i="14"/>
  <c r="A778" i="14"/>
  <c r="A779" i="14"/>
  <c r="A780" i="14"/>
  <c r="A781" i="14"/>
  <c r="A782" i="14"/>
  <c r="A783" i="14"/>
  <c r="A784" i="14"/>
  <c r="A785" i="14"/>
  <c r="A786" i="14"/>
  <c r="A787" i="14"/>
  <c r="A788" i="14"/>
  <c r="A789" i="14"/>
  <c r="A790" i="14"/>
  <c r="A791" i="14"/>
  <c r="A792" i="14"/>
  <c r="A793" i="14"/>
  <c r="A794" i="14"/>
  <c r="A795" i="14"/>
  <c r="A796" i="14"/>
  <c r="A797" i="14"/>
  <c r="A798" i="14"/>
  <c r="A799" i="14"/>
  <c r="A800" i="14"/>
  <c r="A801" i="14"/>
  <c r="A10" i="14"/>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10" i="13"/>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222" i="11"/>
  <c r="A223" i="11"/>
  <c r="A224" i="11"/>
  <c r="A225" i="11"/>
  <c r="A226" i="11"/>
  <c r="A227" i="11"/>
  <c r="A228" i="11"/>
  <c r="A229" i="11"/>
  <c r="A230" i="11"/>
  <c r="A231" i="11"/>
  <c r="A232" i="11"/>
  <c r="A233" i="11"/>
  <c r="A234" i="11"/>
  <c r="A235" i="11"/>
  <c r="A236" i="11"/>
  <c r="A237" i="11"/>
  <c r="A238" i="11"/>
  <c r="A239" i="11"/>
  <c r="A240" i="11"/>
  <c r="A241" i="11"/>
  <c r="A242" i="11"/>
  <c r="A243" i="11"/>
  <c r="A244" i="11"/>
  <c r="A245" i="11"/>
  <c r="A246" i="11"/>
  <c r="A247" i="11"/>
  <c r="A248" i="11"/>
  <c r="A249" i="11"/>
  <c r="A250" i="11"/>
  <c r="A251" i="11"/>
  <c r="A252" i="11"/>
  <c r="A253" i="11"/>
  <c r="A254" i="11"/>
  <c r="A255" i="11"/>
  <c r="A256"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2" i="11"/>
  <c r="A293" i="11"/>
  <c r="A294" i="11"/>
  <c r="A295" i="11"/>
  <c r="A296" i="11"/>
  <c r="A297" i="11"/>
  <c r="A298" i="11"/>
  <c r="A299" i="11"/>
  <c r="A300" i="11"/>
  <c r="A301" i="11"/>
  <c r="A302" i="11"/>
  <c r="A303" i="11"/>
  <c r="A304" i="11"/>
  <c r="A305" i="11"/>
  <c r="A306" i="11"/>
  <c r="A307" i="11"/>
  <c r="A308" i="11"/>
  <c r="A309" i="11"/>
  <c r="A310" i="11"/>
  <c r="A311" i="11"/>
  <c r="A312" i="11"/>
  <c r="A313" i="11"/>
  <c r="A314" i="11"/>
  <c r="A315" i="11"/>
  <c r="A316" i="11"/>
  <c r="A317" i="11"/>
  <c r="A318" i="11"/>
  <c r="A319" i="11"/>
  <c r="A320" i="11"/>
  <c r="A321" i="11"/>
  <c r="A322" i="11"/>
  <c r="A323" i="11"/>
  <c r="A324" i="11"/>
  <c r="A325" i="11"/>
  <c r="A326" i="11"/>
  <c r="A327" i="11"/>
  <c r="A328" i="11"/>
  <c r="A329" i="11"/>
  <c r="A330" i="11"/>
  <c r="A331" i="11"/>
  <c r="A332" i="11"/>
  <c r="A333" i="11"/>
  <c r="A334" i="11"/>
  <c r="A335" i="11"/>
  <c r="A336" i="11"/>
  <c r="A337" i="11"/>
  <c r="A338" i="11"/>
  <c r="A339" i="11"/>
  <c r="A340" i="11"/>
  <c r="A341" i="11"/>
  <c r="A342" i="11"/>
  <c r="A343" i="11"/>
  <c r="A344" i="11"/>
  <c r="A345" i="11"/>
  <c r="A346" i="11"/>
  <c r="A347" i="11"/>
  <c r="A348" i="11"/>
  <c r="A349" i="11"/>
  <c r="A350" i="11"/>
  <c r="A351" i="11"/>
  <c r="A352" i="11"/>
  <c r="A353" i="11"/>
  <c r="A354" i="11"/>
  <c r="A355" i="11"/>
  <c r="A356" i="11"/>
  <c r="A357" i="11"/>
  <c r="A358" i="11"/>
  <c r="A359" i="11"/>
  <c r="A360" i="11"/>
  <c r="A361" i="11"/>
  <c r="A362" i="11"/>
  <c r="A363" i="11"/>
  <c r="A364" i="11"/>
  <c r="A365" i="11"/>
  <c r="A366" i="11"/>
  <c r="A367" i="11"/>
  <c r="A368" i="11"/>
  <c r="A369" i="11"/>
  <c r="A370" i="11"/>
  <c r="A371" i="11"/>
  <c r="A372" i="11"/>
  <c r="A373" i="11"/>
  <c r="A374" i="11"/>
  <c r="A375" i="11"/>
  <c r="A376" i="11"/>
  <c r="A377" i="11"/>
  <c r="A378" i="11"/>
  <c r="A379" i="11"/>
  <c r="A380" i="11"/>
  <c r="A381" i="11"/>
  <c r="A382" i="11"/>
  <c r="A383" i="11"/>
  <c r="A384" i="11"/>
  <c r="A385" i="11"/>
  <c r="A386" i="11"/>
  <c r="A387" i="11"/>
  <c r="A388" i="11"/>
  <c r="A389" i="11"/>
  <c r="A390" i="11"/>
  <c r="A391" i="11"/>
  <c r="A392" i="11"/>
  <c r="A393" i="11"/>
  <c r="A394" i="11"/>
  <c r="A395" i="11"/>
  <c r="A396" i="11"/>
  <c r="A397" i="11"/>
  <c r="A398" i="11"/>
  <c r="A399" i="11"/>
  <c r="A400" i="11"/>
  <c r="A401" i="11"/>
  <c r="A402" i="11"/>
  <c r="A403" i="11"/>
  <c r="A404" i="11"/>
  <c r="A405" i="11"/>
  <c r="A406" i="11"/>
  <c r="A407" i="11"/>
  <c r="A408" i="11"/>
  <c r="A409" i="11"/>
  <c r="A410" i="11"/>
  <c r="A411" i="11"/>
  <c r="A412" i="11"/>
  <c r="A413" i="11"/>
  <c r="A414" i="11"/>
  <c r="A415" i="11"/>
  <c r="A416" i="11"/>
  <c r="A417" i="11"/>
  <c r="A418" i="11"/>
  <c r="A419" i="11"/>
  <c r="A420" i="11"/>
  <c r="A421" i="11"/>
  <c r="A422" i="11"/>
  <c r="A423" i="11"/>
  <c r="A424" i="11"/>
  <c r="A425" i="11"/>
  <c r="A426" i="11"/>
  <c r="A427" i="11"/>
  <c r="A428" i="11"/>
  <c r="A429" i="11"/>
  <c r="A430" i="11"/>
  <c r="A431" i="11"/>
  <c r="A432" i="11"/>
  <c r="A433" i="11"/>
  <c r="A434" i="11"/>
  <c r="A435" i="11"/>
  <c r="A436" i="11"/>
  <c r="A437" i="11"/>
  <c r="A438" i="11"/>
  <c r="A439" i="11"/>
  <c r="A440" i="11"/>
  <c r="A441" i="11"/>
  <c r="A442" i="11"/>
  <c r="A443" i="11"/>
  <c r="A444" i="11"/>
  <c r="A445" i="11"/>
  <c r="A446" i="11"/>
  <c r="A447" i="11"/>
  <c r="A448" i="11"/>
  <c r="A449" i="11"/>
  <c r="A450" i="11"/>
  <c r="A451" i="11"/>
  <c r="A452" i="11"/>
  <c r="A453" i="11"/>
  <c r="A454" i="11"/>
  <c r="A455" i="11"/>
  <c r="A456" i="11"/>
  <c r="A457" i="11"/>
  <c r="A458" i="11"/>
  <c r="A459" i="11"/>
  <c r="A460" i="11"/>
  <c r="A461" i="11"/>
  <c r="A462" i="11"/>
  <c r="A463" i="11"/>
  <c r="A464" i="11"/>
  <c r="A465" i="11"/>
  <c r="A466" i="11"/>
  <c r="A467" i="11"/>
  <c r="A468" i="11"/>
  <c r="A469" i="11"/>
  <c r="A470" i="11"/>
  <c r="A471" i="11"/>
  <c r="A472" i="11"/>
  <c r="A473" i="11"/>
  <c r="A474" i="11"/>
  <c r="A475" i="11"/>
  <c r="A476" i="11"/>
  <c r="A477" i="11"/>
  <c r="A478" i="11"/>
  <c r="A479" i="11"/>
  <c r="A480" i="11"/>
  <c r="A481" i="11"/>
  <c r="A482" i="11"/>
  <c r="A483" i="11"/>
  <c r="A484" i="11"/>
  <c r="A485" i="11"/>
  <c r="A486" i="11"/>
  <c r="A487" i="11"/>
  <c r="A488" i="11"/>
  <c r="A489" i="11"/>
  <c r="A490" i="11"/>
  <c r="A491" i="11"/>
  <c r="A492" i="11"/>
  <c r="A493" i="11"/>
  <c r="A494" i="11"/>
  <c r="A495" i="11"/>
  <c r="A496" i="11"/>
  <c r="A497" i="11"/>
  <c r="A498" i="11"/>
  <c r="A499" i="11"/>
  <c r="A500" i="11"/>
  <c r="A501" i="11"/>
  <c r="A502" i="11"/>
  <c r="A503" i="11"/>
  <c r="A504" i="11"/>
  <c r="A505" i="11"/>
  <c r="A506" i="11"/>
  <c r="A507" i="11"/>
  <c r="A508" i="11"/>
  <c r="A509" i="11"/>
  <c r="A510" i="11"/>
  <c r="A511" i="11"/>
  <c r="A512" i="11"/>
  <c r="A513" i="11"/>
  <c r="A514" i="11"/>
  <c r="A515" i="11"/>
  <c r="A516" i="11"/>
  <c r="A517" i="11"/>
  <c r="A518" i="11"/>
  <c r="A519" i="11"/>
  <c r="A520" i="11"/>
  <c r="A521" i="11"/>
  <c r="A522" i="11"/>
  <c r="A523" i="11"/>
  <c r="A524" i="11"/>
  <c r="A525" i="11"/>
  <c r="A526" i="11"/>
  <c r="A527" i="11"/>
  <c r="A528" i="11"/>
  <c r="A529" i="11"/>
  <c r="A530" i="11"/>
  <c r="A531" i="11"/>
  <c r="A532" i="11"/>
  <c r="A533" i="11"/>
  <c r="A534" i="11"/>
  <c r="A535" i="11"/>
  <c r="A536" i="11"/>
  <c r="A537" i="11"/>
  <c r="A538" i="11"/>
  <c r="A539" i="11"/>
  <c r="A540" i="11"/>
  <c r="A541" i="11"/>
  <c r="A542" i="11"/>
  <c r="A543" i="11"/>
  <c r="A544" i="11"/>
  <c r="A545" i="11"/>
  <c r="A546" i="11"/>
  <c r="A547" i="11"/>
  <c r="A548" i="11"/>
  <c r="A549" i="11"/>
  <c r="A550" i="11"/>
  <c r="A551" i="11"/>
  <c r="A552" i="11"/>
  <c r="A553" i="11"/>
  <c r="A554" i="11"/>
  <c r="A555" i="11"/>
  <c r="A556" i="11"/>
  <c r="A557" i="11"/>
  <c r="A558" i="11"/>
  <c r="A559" i="11"/>
  <c r="A560" i="11"/>
  <c r="A561" i="11"/>
  <c r="A562" i="11"/>
  <c r="A563" i="11"/>
  <c r="A564" i="11"/>
  <c r="A565" i="11"/>
  <c r="A566" i="11"/>
  <c r="A567" i="11"/>
  <c r="A568" i="11"/>
  <c r="A569" i="11"/>
  <c r="A570" i="11"/>
  <c r="A571" i="11"/>
  <c r="A572" i="11"/>
  <c r="A573" i="11"/>
  <c r="A574" i="11"/>
  <c r="A575" i="11"/>
  <c r="A576" i="11"/>
  <c r="A577" i="11"/>
  <c r="A578" i="11"/>
  <c r="A579" i="11"/>
  <c r="A580" i="11"/>
  <c r="A581" i="11"/>
  <c r="A582" i="11"/>
  <c r="A583" i="11"/>
  <c r="A584" i="11"/>
  <c r="A585" i="11"/>
  <c r="A586" i="11"/>
  <c r="A587" i="11"/>
  <c r="A588" i="11"/>
  <c r="A589" i="11"/>
  <c r="A590" i="11"/>
  <c r="A591" i="11"/>
  <c r="A592" i="11"/>
  <c r="A593" i="11"/>
  <c r="A594" i="11"/>
  <c r="A595" i="11"/>
  <c r="A596" i="11"/>
  <c r="A597" i="11"/>
  <c r="A598" i="11"/>
  <c r="A599" i="11"/>
  <c r="A600" i="11"/>
  <c r="A601" i="11"/>
  <c r="A602" i="11"/>
  <c r="A603" i="11"/>
  <c r="A604" i="11"/>
  <c r="A605" i="11"/>
  <c r="A606" i="11"/>
  <c r="A607" i="11"/>
  <c r="A608" i="11"/>
  <c r="A609" i="11"/>
  <c r="A610" i="11"/>
  <c r="A611" i="11"/>
  <c r="A612" i="11"/>
  <c r="A613" i="11"/>
  <c r="A614" i="11"/>
  <c r="A615" i="11"/>
  <c r="A616" i="11"/>
  <c r="A617" i="11"/>
  <c r="A618" i="11"/>
  <c r="A619" i="11"/>
  <c r="A620" i="11"/>
  <c r="A621" i="11"/>
  <c r="A622" i="11"/>
  <c r="A623" i="11"/>
  <c r="A624" i="11"/>
  <c r="A625" i="11"/>
  <c r="A626" i="11"/>
  <c r="A627" i="11"/>
  <c r="A628" i="11"/>
  <c r="A629" i="11"/>
  <c r="A630" i="11"/>
  <c r="A631" i="11"/>
  <c r="A632" i="11"/>
  <c r="A633" i="11"/>
  <c r="A634" i="11"/>
  <c r="A635" i="11"/>
  <c r="A636" i="11"/>
  <c r="A637" i="11"/>
  <c r="A638" i="11"/>
  <c r="A639" i="11"/>
  <c r="A640" i="11"/>
  <c r="A641" i="11"/>
  <c r="A642" i="11"/>
  <c r="A643" i="11"/>
  <c r="A644" i="11"/>
  <c r="A645" i="11"/>
  <c r="A646" i="11"/>
  <c r="A647" i="11"/>
  <c r="A648" i="11"/>
  <c r="A649" i="11"/>
  <c r="A650" i="11"/>
  <c r="A651" i="11"/>
  <c r="A652" i="11"/>
  <c r="A653" i="11"/>
  <c r="A654" i="11"/>
  <c r="A655" i="11"/>
  <c r="A656" i="11"/>
  <c r="A657" i="11"/>
  <c r="A658" i="11"/>
  <c r="A659" i="11"/>
  <c r="A660" i="11"/>
  <c r="A661" i="11"/>
  <c r="A662" i="11"/>
  <c r="A663" i="11"/>
  <c r="A664" i="11"/>
  <c r="A665" i="11"/>
  <c r="A666" i="11"/>
  <c r="A667" i="11"/>
  <c r="A668" i="11"/>
  <c r="A669" i="11"/>
  <c r="A670" i="11"/>
  <c r="A671" i="11"/>
  <c r="A672" i="11"/>
  <c r="A673" i="11"/>
  <c r="A674" i="11"/>
  <c r="A675" i="11"/>
  <c r="A676" i="11"/>
  <c r="A677" i="11"/>
  <c r="A678" i="11"/>
  <c r="A679" i="11"/>
  <c r="A680" i="11"/>
  <c r="A681" i="11"/>
  <c r="A682" i="11"/>
  <c r="A683" i="11"/>
  <c r="A684" i="11"/>
  <c r="A685" i="11"/>
  <c r="A686" i="11"/>
  <c r="A687" i="11"/>
  <c r="A688" i="11"/>
  <c r="A689" i="11"/>
  <c r="A690" i="11"/>
  <c r="A691" i="11"/>
  <c r="A692" i="11"/>
  <c r="A693" i="11"/>
  <c r="A694" i="11"/>
  <c r="A695" i="11"/>
  <c r="A696" i="11"/>
  <c r="A697" i="11"/>
  <c r="A698" i="11"/>
  <c r="A699" i="11"/>
  <c r="A700" i="11"/>
  <c r="A701" i="11"/>
  <c r="A702" i="11"/>
  <c r="A703" i="11"/>
  <c r="A704" i="11"/>
  <c r="A705" i="11"/>
  <c r="A706" i="11"/>
  <c r="A707" i="11"/>
  <c r="A708" i="11"/>
  <c r="A709" i="11"/>
  <c r="A710" i="11"/>
  <c r="A711" i="11"/>
  <c r="A712" i="11"/>
  <c r="A713" i="11"/>
  <c r="A714" i="11"/>
  <c r="A715" i="11"/>
  <c r="A716" i="11"/>
  <c r="A717" i="11"/>
  <c r="A718" i="11"/>
  <c r="A719" i="11"/>
  <c r="A720" i="11"/>
  <c r="A721" i="11"/>
  <c r="A722" i="11"/>
  <c r="A723" i="11"/>
  <c r="A724" i="11"/>
  <c r="A725" i="11"/>
  <c r="A726" i="11"/>
  <c r="A727" i="11"/>
  <c r="A728" i="11"/>
  <c r="A729" i="11"/>
  <c r="A730" i="11"/>
  <c r="A731" i="11"/>
  <c r="A732" i="11"/>
  <c r="A733" i="11"/>
  <c r="A734" i="11"/>
  <c r="A735" i="11"/>
  <c r="A736" i="11"/>
  <c r="A737" i="11"/>
  <c r="A738" i="11"/>
  <c r="A739" i="11"/>
  <c r="A740" i="11"/>
  <c r="A741" i="11"/>
  <c r="A742" i="11"/>
  <c r="A743" i="11"/>
  <c r="A744" i="11"/>
  <c r="A745" i="11"/>
  <c r="A746" i="11"/>
  <c r="A747" i="11"/>
  <c r="A748" i="11"/>
  <c r="A749" i="11"/>
  <c r="A750" i="11"/>
  <c r="A751" i="11"/>
  <c r="A752" i="11"/>
  <c r="A753" i="11"/>
  <c r="A754" i="11"/>
  <c r="A755" i="11"/>
  <c r="A756" i="11"/>
  <c r="A757" i="11"/>
  <c r="A758" i="11"/>
  <c r="A759" i="11"/>
  <c r="A760" i="11"/>
  <c r="A761" i="11"/>
  <c r="A762" i="11"/>
  <c r="A763" i="11"/>
  <c r="A764" i="11"/>
  <c r="A765" i="11"/>
  <c r="A766" i="11"/>
  <c r="A767" i="11"/>
  <c r="A768" i="11"/>
  <c r="A10" i="11"/>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10" i="2"/>
  <c r="K76" i="13" l="1"/>
  <c r="K68" i="13"/>
  <c r="K60" i="13"/>
  <c r="K78" i="13"/>
  <c r="I78" i="13"/>
  <c r="E78" i="13"/>
  <c r="K70" i="13"/>
  <c r="I70" i="13"/>
  <c r="E70" i="13"/>
  <c r="K62" i="13"/>
  <c r="I62" i="13"/>
  <c r="E62" i="13"/>
  <c r="K54" i="13"/>
  <c r="I54" i="13"/>
  <c r="E54" i="13"/>
  <c r="K46" i="13"/>
  <c r="I46" i="13"/>
  <c r="E46" i="13"/>
  <c r="K38" i="13"/>
  <c r="I38" i="13"/>
  <c r="E38" i="13"/>
  <c r="K30" i="13"/>
  <c r="I30" i="13"/>
  <c r="E30" i="13"/>
  <c r="K22" i="13"/>
  <c r="I22" i="13"/>
  <c r="E22" i="13"/>
  <c r="K14" i="13"/>
  <c r="I14" i="13"/>
  <c r="E14" i="13"/>
  <c r="K52" i="13"/>
  <c r="K44" i="13"/>
  <c r="K79" i="13"/>
  <c r="I79" i="13"/>
  <c r="E79" i="13"/>
  <c r="K71" i="13"/>
  <c r="I71" i="13"/>
  <c r="E71" i="13"/>
  <c r="K63" i="13"/>
  <c r="I63" i="13"/>
  <c r="E63" i="13"/>
  <c r="K55" i="13"/>
  <c r="I55" i="13"/>
  <c r="E55" i="13"/>
  <c r="K47" i="13"/>
  <c r="I47" i="13"/>
  <c r="E47" i="13"/>
  <c r="K39" i="13"/>
  <c r="I39" i="13"/>
  <c r="E39" i="13"/>
  <c r="K31" i="13"/>
  <c r="I31" i="13"/>
  <c r="E31" i="13"/>
  <c r="K23" i="13"/>
  <c r="I23" i="13"/>
  <c r="E23" i="13"/>
  <c r="K15" i="13"/>
  <c r="I15" i="13"/>
  <c r="E15" i="13"/>
  <c r="I26" i="13"/>
  <c r="I27" i="13"/>
  <c r="I58" i="13"/>
  <c r="I59" i="13"/>
  <c r="K34" i="13"/>
  <c r="K66" i="13"/>
  <c r="K42" i="13"/>
  <c r="K77" i="13"/>
  <c r="I77" i="13"/>
  <c r="E77" i="13"/>
  <c r="K69" i="13"/>
  <c r="I69" i="13"/>
  <c r="E69" i="13"/>
  <c r="K61" i="13"/>
  <c r="I61" i="13"/>
  <c r="E61" i="13"/>
  <c r="K53" i="13"/>
  <c r="I53" i="13"/>
  <c r="E53" i="13"/>
  <c r="K45" i="13"/>
  <c r="I45" i="13"/>
  <c r="E45" i="13"/>
  <c r="K37" i="13"/>
  <c r="I37" i="13"/>
  <c r="E37" i="13"/>
  <c r="K29" i="13"/>
  <c r="I29" i="13"/>
  <c r="E29" i="13"/>
  <c r="K21" i="13"/>
  <c r="I21" i="13"/>
  <c r="E21" i="13"/>
  <c r="K13" i="13"/>
  <c r="I13" i="13"/>
  <c r="E13" i="13"/>
  <c r="K36" i="13"/>
  <c r="K28" i="13"/>
  <c r="K67" i="13"/>
  <c r="K35" i="13"/>
  <c r="K17" i="13"/>
  <c r="K20" i="13"/>
  <c r="K12" i="13"/>
  <c r="E75" i="13"/>
  <c r="E59" i="13"/>
  <c r="E43" i="13"/>
  <c r="E27" i="13"/>
  <c r="E11" i="13"/>
  <c r="I51" i="13"/>
  <c r="I19" i="13"/>
  <c r="K59" i="13"/>
  <c r="K27" i="13"/>
  <c r="I10" i="13"/>
  <c r="I50" i="13"/>
  <c r="I18" i="13"/>
  <c r="K58" i="13"/>
  <c r="K26" i="13"/>
  <c r="E81" i="13"/>
  <c r="E73" i="13"/>
  <c r="E65" i="13"/>
  <c r="E57" i="13"/>
  <c r="E49" i="13"/>
  <c r="E41" i="13"/>
  <c r="E33" i="13"/>
  <c r="E25" i="13"/>
  <c r="E17" i="13"/>
  <c r="I75" i="13"/>
  <c r="I43" i="13"/>
  <c r="I11" i="13"/>
  <c r="K51" i="13"/>
  <c r="K19" i="13"/>
  <c r="E80" i="13"/>
  <c r="E72" i="13"/>
  <c r="E64" i="13"/>
  <c r="E56" i="13"/>
  <c r="E48" i="13"/>
  <c r="E40" i="13"/>
  <c r="E32" i="13"/>
  <c r="E24" i="13"/>
  <c r="E16" i="13"/>
  <c r="I74" i="13"/>
  <c r="I42" i="13"/>
  <c r="K10" i="13"/>
  <c r="K50" i="13"/>
  <c r="K18" i="13"/>
  <c r="E67" i="13"/>
  <c r="E51" i="13"/>
  <c r="E35" i="13"/>
  <c r="E19" i="13"/>
  <c r="I67" i="13"/>
  <c r="I35" i="13"/>
  <c r="K75" i="13"/>
  <c r="K43" i="13"/>
  <c r="K11" i="13"/>
  <c r="I66" i="13"/>
  <c r="I34" i="13"/>
  <c r="K74" i="13"/>
  <c r="E74" i="13"/>
  <c r="E66" i="13"/>
  <c r="E58" i="13"/>
  <c r="E50" i="13"/>
  <c r="E42" i="13"/>
  <c r="E34" i="13"/>
  <c r="E26" i="13"/>
  <c r="E18" i="13"/>
  <c r="I81" i="13"/>
  <c r="I73" i="13"/>
  <c r="I65" i="13"/>
  <c r="I57" i="13"/>
  <c r="I49" i="13"/>
  <c r="I41" i="13"/>
  <c r="I33" i="13"/>
  <c r="I25" i="13"/>
  <c r="I17" i="13"/>
  <c r="K81" i="13"/>
  <c r="K73" i="13"/>
  <c r="K65" i="13"/>
  <c r="K57" i="13"/>
  <c r="K49" i="13"/>
  <c r="K41" i="13"/>
  <c r="K33" i="13"/>
  <c r="K25" i="13"/>
  <c r="I80" i="13"/>
  <c r="I72" i="13"/>
  <c r="I64" i="13"/>
  <c r="I56" i="13"/>
  <c r="I48" i="13"/>
  <c r="I40" i="13"/>
  <c r="I32" i="13"/>
  <c r="I24" i="13"/>
  <c r="I16" i="13"/>
  <c r="K80" i="13"/>
  <c r="K72" i="13"/>
  <c r="K64" i="13"/>
  <c r="K56" i="13"/>
  <c r="K48" i="13"/>
  <c r="K40" i="13"/>
  <c r="K32" i="13"/>
  <c r="K24" i="13"/>
  <c r="K16" i="13"/>
  <c r="E76" i="13"/>
  <c r="E68" i="13"/>
  <c r="E60" i="13"/>
  <c r="E52" i="13"/>
  <c r="E44" i="13"/>
  <c r="E36" i="13"/>
  <c r="E28" i="13"/>
  <c r="E20" i="13"/>
  <c r="E12" i="13"/>
  <c r="I76" i="13"/>
  <c r="I68" i="13"/>
  <c r="I60" i="13"/>
  <c r="I52" i="13"/>
  <c r="I44" i="13"/>
  <c r="I36" i="13"/>
  <c r="I28" i="13"/>
  <c r="I20" i="13"/>
  <c r="I12" i="13"/>
  <c r="K72" i="2"/>
  <c r="K64" i="2"/>
  <c r="K56" i="2"/>
  <c r="K52" i="2"/>
  <c r="I48" i="2"/>
  <c r="K44" i="2"/>
  <c r="I40" i="2"/>
  <c r="K36" i="2"/>
  <c r="I32" i="2"/>
  <c r="K28" i="2"/>
  <c r="I24" i="2"/>
  <c r="K20" i="2"/>
  <c r="I16" i="2"/>
  <c r="K12" i="2"/>
  <c r="K21" i="2"/>
  <c r="I37" i="2"/>
  <c r="K54" i="2"/>
  <c r="K50" i="2"/>
  <c r="K46" i="2"/>
  <c r="K42" i="2"/>
  <c r="K38" i="2"/>
  <c r="K34" i="2"/>
  <c r="K30" i="2"/>
  <c r="K26" i="2"/>
  <c r="K22" i="2"/>
  <c r="K18" i="2"/>
  <c r="K14" i="2"/>
  <c r="I70" i="2"/>
  <c r="I61" i="2"/>
  <c r="I52" i="2"/>
  <c r="I28" i="2"/>
  <c r="I12" i="2"/>
  <c r="K65" i="2"/>
  <c r="K41" i="2"/>
  <c r="K32" i="2"/>
  <c r="I78" i="2"/>
  <c r="I66" i="2"/>
  <c r="I58" i="2"/>
  <c r="I49" i="2"/>
  <c r="I36" i="2"/>
  <c r="I25" i="2"/>
  <c r="K78" i="2"/>
  <c r="K53" i="2"/>
  <c r="K40" i="2"/>
  <c r="K29" i="2"/>
  <c r="K17" i="2"/>
  <c r="I74" i="2"/>
  <c r="I65" i="2"/>
  <c r="I57" i="2"/>
  <c r="I44" i="2"/>
  <c r="I33" i="2"/>
  <c r="I17" i="2"/>
  <c r="K73" i="2"/>
  <c r="K61" i="2"/>
  <c r="K49" i="2"/>
  <c r="K37" i="2"/>
  <c r="K25" i="2"/>
  <c r="K16" i="2"/>
  <c r="I73" i="2"/>
  <c r="I62" i="2"/>
  <c r="I53" i="2"/>
  <c r="I41" i="2"/>
  <c r="I29" i="2"/>
  <c r="I13" i="2"/>
  <c r="K57" i="2"/>
  <c r="K48" i="2"/>
  <c r="K33" i="2"/>
  <c r="K24" i="2"/>
  <c r="K13" i="2"/>
  <c r="I69" i="2"/>
  <c r="K69" i="2"/>
  <c r="I45" i="2"/>
  <c r="K45" i="2"/>
  <c r="I21" i="2"/>
  <c r="I20" i="2"/>
  <c r="K10" i="2"/>
  <c r="K75" i="2"/>
  <c r="I75" i="2"/>
  <c r="K71" i="2"/>
  <c r="I71" i="2"/>
  <c r="K63" i="2"/>
  <c r="I63" i="2"/>
  <c r="K59" i="2"/>
  <c r="I59" i="2"/>
  <c r="K55" i="2"/>
  <c r="I55" i="2"/>
  <c r="K51" i="2"/>
  <c r="I51" i="2"/>
  <c r="K47" i="2"/>
  <c r="I47" i="2"/>
  <c r="K43" i="2"/>
  <c r="I43" i="2"/>
  <c r="K39" i="2"/>
  <c r="I39" i="2"/>
  <c r="K35" i="2"/>
  <c r="I35" i="2"/>
  <c r="K31" i="2"/>
  <c r="I31" i="2"/>
  <c r="K27" i="2"/>
  <c r="I27" i="2"/>
  <c r="K23" i="2"/>
  <c r="I23" i="2"/>
  <c r="K19" i="2"/>
  <c r="I19" i="2"/>
  <c r="K15" i="2"/>
  <c r="I15" i="2"/>
  <c r="K11" i="2"/>
  <c r="I11" i="2"/>
  <c r="I76" i="2"/>
  <c r="I72" i="2"/>
  <c r="I68" i="2"/>
  <c r="I64" i="2"/>
  <c r="I60" i="2"/>
  <c r="I56" i="2"/>
  <c r="I10" i="2"/>
  <c r="K67" i="2"/>
  <c r="I67" i="2"/>
  <c r="K76" i="2"/>
  <c r="K68" i="2"/>
  <c r="K60" i="2"/>
  <c r="I50" i="2"/>
  <c r="I46" i="2"/>
  <c r="I42" i="2"/>
  <c r="I38" i="2"/>
  <c r="I34" i="2"/>
  <c r="I30" i="2"/>
  <c r="I26" i="2"/>
  <c r="I22" i="2"/>
  <c r="I18" i="2"/>
  <c r="I14" i="2"/>
  <c r="K74" i="2"/>
  <c r="K70" i="2"/>
  <c r="K66" i="2"/>
  <c r="K62" i="2"/>
  <c r="K58" i="2"/>
  <c r="K21" i="16"/>
  <c r="K13" i="16"/>
  <c r="K15" i="16"/>
  <c r="I23" i="16"/>
  <c r="K18" i="16"/>
  <c r="I12" i="16"/>
  <c r="K12" i="16"/>
  <c r="I10" i="16"/>
  <c r="E12" i="16"/>
  <c r="I16" i="16"/>
  <c r="K20" i="16"/>
  <c r="E15" i="16"/>
  <c r="I14" i="16"/>
  <c r="E14" i="16"/>
  <c r="I20" i="16"/>
  <c r="E10" i="16"/>
  <c r="E13" i="16"/>
  <c r="I18" i="16"/>
  <c r="K23" i="16"/>
  <c r="K16" i="16"/>
  <c r="K10" i="16"/>
  <c r="E23" i="16"/>
  <c r="E20" i="16"/>
  <c r="E18" i="16"/>
  <c r="I24" i="16"/>
  <c r="I19" i="16"/>
  <c r="I15" i="16"/>
  <c r="K24" i="16"/>
  <c r="K19" i="16"/>
  <c r="K14" i="16"/>
  <c r="E24" i="16"/>
  <c r="E22" i="16"/>
  <c r="E19" i="16"/>
  <c r="E17" i="16"/>
  <c r="I22" i="16"/>
  <c r="I17" i="16"/>
  <c r="I13" i="16"/>
  <c r="K22" i="16"/>
  <c r="K17" i="16"/>
  <c r="E21" i="16"/>
  <c r="I21" i="16"/>
  <c r="E16" i="16"/>
  <c r="I11" i="16"/>
  <c r="E11" i="16"/>
  <c r="K11" i="16"/>
  <c r="I77" i="2"/>
  <c r="K77" i="2"/>
  <c r="I54" i="2"/>
  <c r="H10" i="2" l="1"/>
  <c r="M24" i="16"/>
  <c r="M23" i="16"/>
  <c r="M22" i="16"/>
  <c r="M21" i="16"/>
  <c r="M20" i="16"/>
  <c r="M19" i="16"/>
  <c r="M18" i="16"/>
  <c r="M17" i="16"/>
  <c r="M16" i="16"/>
  <c r="M15" i="16"/>
  <c r="M14" i="16"/>
  <c r="M13" i="16"/>
  <c r="M12" i="16"/>
  <c r="M11" i="16"/>
  <c r="M10" i="16"/>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Q27" i="13" l="1"/>
  <c r="O27" i="13"/>
  <c r="O52" i="13"/>
  <c r="Q52" i="13"/>
  <c r="O76" i="13"/>
  <c r="Q76" i="13"/>
  <c r="Q12" i="16"/>
  <c r="O12" i="16"/>
  <c r="Q20" i="16"/>
  <c r="O20" i="16"/>
  <c r="Q11" i="13"/>
  <c r="O11" i="13"/>
  <c r="O75" i="13"/>
  <c r="Q75" i="13"/>
  <c r="Q44" i="13"/>
  <c r="O44" i="13"/>
  <c r="O29" i="13"/>
  <c r="Q29" i="13"/>
  <c r="Q53" i="13"/>
  <c r="O53" i="13"/>
  <c r="O77" i="13"/>
  <c r="Q77" i="13"/>
  <c r="Q21" i="16"/>
  <c r="O21" i="16"/>
  <c r="Q43" i="13"/>
  <c r="O43" i="13"/>
  <c r="Q59" i="13"/>
  <c r="O59" i="13"/>
  <c r="Q12" i="13"/>
  <c r="O12" i="13"/>
  <c r="O68" i="13"/>
  <c r="Q68" i="13"/>
  <c r="Q13" i="13"/>
  <c r="O13" i="13"/>
  <c r="Q21" i="13"/>
  <c r="O21" i="13"/>
  <c r="O37" i="13"/>
  <c r="Q37" i="13"/>
  <c r="Q45" i="13"/>
  <c r="O45" i="13"/>
  <c r="O61" i="13"/>
  <c r="Q61" i="13"/>
  <c r="O69" i="13"/>
  <c r="Q69" i="13"/>
  <c r="Q13" i="16"/>
  <c r="O13" i="16"/>
  <c r="Q14" i="13"/>
  <c r="O14" i="13"/>
  <c r="Q22" i="13"/>
  <c r="O22" i="13"/>
  <c r="Q30" i="13"/>
  <c r="O30" i="13"/>
  <c r="O38" i="13"/>
  <c r="Q38" i="13"/>
  <c r="O46" i="13"/>
  <c r="Q46" i="13"/>
  <c r="Q54" i="13"/>
  <c r="O54" i="13"/>
  <c r="Q62" i="13"/>
  <c r="O62" i="13"/>
  <c r="O70" i="13"/>
  <c r="Q70" i="13"/>
  <c r="O78" i="13"/>
  <c r="Q78" i="13"/>
  <c r="O14" i="16"/>
  <c r="Q14" i="16"/>
  <c r="O22" i="16"/>
  <c r="Q22" i="16"/>
  <c r="Q19" i="13"/>
  <c r="O19" i="13"/>
  <c r="Q19" i="16"/>
  <c r="O19" i="16"/>
  <c r="Q36" i="13"/>
  <c r="O36" i="13"/>
  <c r="Q15" i="13"/>
  <c r="O15" i="13"/>
  <c r="Q23" i="13"/>
  <c r="O23" i="13"/>
  <c r="Q31" i="13"/>
  <c r="O31" i="13"/>
  <c r="Q39" i="13"/>
  <c r="O39" i="13"/>
  <c r="O47" i="13"/>
  <c r="Q47" i="13"/>
  <c r="O55" i="13"/>
  <c r="Q55" i="13"/>
  <c r="Q63" i="13"/>
  <c r="O63" i="13"/>
  <c r="O71" i="13"/>
  <c r="Q71" i="13"/>
  <c r="Q79" i="13"/>
  <c r="O79" i="13"/>
  <c r="Q15" i="16"/>
  <c r="O15" i="16"/>
  <c r="Q23" i="16"/>
  <c r="O23" i="16"/>
  <c r="Q35" i="13"/>
  <c r="O35" i="13"/>
  <c r="O11" i="16"/>
  <c r="Q11" i="16"/>
  <c r="O28" i="13"/>
  <c r="Q28" i="13"/>
  <c r="O16" i="13"/>
  <c r="Q16" i="13"/>
  <c r="Q32" i="13"/>
  <c r="O32" i="13"/>
  <c r="Q48" i="13"/>
  <c r="O48" i="13"/>
  <c r="O56" i="13"/>
  <c r="Q56" i="13"/>
  <c r="O64" i="13"/>
  <c r="Q64" i="13"/>
  <c r="Q72" i="13"/>
  <c r="O72" i="13"/>
  <c r="O80" i="13"/>
  <c r="Q80" i="13"/>
  <c r="O16" i="16"/>
  <c r="Q16" i="16"/>
  <c r="O24" i="16"/>
  <c r="Q24" i="16"/>
  <c r="Q51" i="13"/>
  <c r="O51" i="13"/>
  <c r="O67" i="13"/>
  <c r="Q67" i="13"/>
  <c r="O20" i="13"/>
  <c r="Q20" i="13"/>
  <c r="O60" i="13"/>
  <c r="Q60" i="13"/>
  <c r="Q24" i="13"/>
  <c r="O24" i="13"/>
  <c r="O40" i="13"/>
  <c r="Q40" i="13"/>
  <c r="O17" i="13"/>
  <c r="Q17" i="13"/>
  <c r="O25" i="13"/>
  <c r="Q25" i="13"/>
  <c r="O33" i="13"/>
  <c r="Q33" i="13"/>
  <c r="O41" i="13"/>
  <c r="Q41" i="13"/>
  <c r="O49" i="13"/>
  <c r="Q49" i="13"/>
  <c r="Q57" i="13"/>
  <c r="O57" i="13"/>
  <c r="Q65" i="13"/>
  <c r="O65" i="13"/>
  <c r="Q73" i="13"/>
  <c r="O73" i="13"/>
  <c r="Q81" i="13"/>
  <c r="O81" i="13"/>
  <c r="O17" i="16"/>
  <c r="Q17" i="16"/>
  <c r="Q10" i="13"/>
  <c r="O10" i="13"/>
  <c r="Q18" i="13"/>
  <c r="O18" i="13"/>
  <c r="Q26" i="13"/>
  <c r="O26" i="13"/>
  <c r="Q34" i="13"/>
  <c r="O34" i="13"/>
  <c r="Q42" i="13"/>
  <c r="O42" i="13"/>
  <c r="Q50" i="13"/>
  <c r="O50" i="13"/>
  <c r="O58" i="13"/>
  <c r="Q58" i="13"/>
  <c r="Q66" i="13"/>
  <c r="O66" i="13"/>
  <c r="O74" i="13"/>
  <c r="Q74" i="13"/>
  <c r="O18" i="16"/>
  <c r="Q18" i="16"/>
  <c r="Q10" i="16"/>
  <c r="O10" i="16"/>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M19" i="4"/>
  <c r="M18" i="4"/>
  <c r="M17" i="4"/>
  <c r="M16" i="4"/>
  <c r="M15" i="4"/>
  <c r="M14" i="4"/>
  <c r="M13" i="4"/>
  <c r="M12" i="4"/>
  <c r="M11" i="4"/>
  <c r="M10" i="4"/>
  <c r="M9" i="4"/>
  <c r="M8"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B57" i="4"/>
  <c r="C57" i="4"/>
  <c r="E57" i="4"/>
  <c r="F57" i="4"/>
  <c r="H57" i="4"/>
  <c r="I57" i="4"/>
  <c r="K57" i="4"/>
  <c r="L57" i="4"/>
  <c r="I174" i="17"/>
  <c r="H174" i="17"/>
  <c r="I173" i="17"/>
  <c r="H173" i="17"/>
  <c r="I172" i="17"/>
  <c r="H172" i="17"/>
  <c r="I171" i="17"/>
  <c r="H171" i="17"/>
  <c r="I170" i="17"/>
  <c r="H170" i="17"/>
  <c r="I169" i="17"/>
  <c r="H169" i="17"/>
  <c r="I168" i="17"/>
  <c r="H168" i="17"/>
  <c r="I167" i="17"/>
  <c r="H167" i="17"/>
  <c r="I166" i="17"/>
  <c r="H166" i="17"/>
  <c r="I165" i="17"/>
  <c r="H165" i="17"/>
  <c r="I164" i="17"/>
  <c r="H164" i="17"/>
  <c r="I163" i="17"/>
  <c r="H163" i="17"/>
  <c r="I162" i="17"/>
  <c r="H162" i="17"/>
  <c r="I161" i="17"/>
  <c r="H161" i="17"/>
  <c r="I160" i="17"/>
  <c r="H160" i="17"/>
  <c r="I159" i="17"/>
  <c r="H159" i="17"/>
  <c r="I158" i="17"/>
  <c r="H158" i="17"/>
  <c r="I157" i="17"/>
  <c r="H157" i="17"/>
  <c r="I156" i="17"/>
  <c r="H156" i="17"/>
  <c r="I155" i="17"/>
  <c r="H155" i="17"/>
  <c r="I154" i="17"/>
  <c r="H154" i="17"/>
  <c r="I153" i="17"/>
  <c r="H153" i="17"/>
  <c r="I152" i="17"/>
  <c r="H152" i="17"/>
  <c r="I151" i="17"/>
  <c r="H151" i="17"/>
  <c r="I150" i="17"/>
  <c r="H150" i="17"/>
  <c r="I149" i="17"/>
  <c r="H149" i="17"/>
  <c r="I148" i="17"/>
  <c r="H148" i="17"/>
  <c r="I147" i="17"/>
  <c r="H147" i="17"/>
  <c r="I146" i="17"/>
  <c r="H146" i="17"/>
  <c r="I145" i="17"/>
  <c r="H145" i="17"/>
  <c r="I144" i="17"/>
  <c r="H144" i="17"/>
  <c r="I143" i="17"/>
  <c r="H143" i="17"/>
  <c r="I142" i="17"/>
  <c r="H142" i="17"/>
  <c r="I141" i="17"/>
  <c r="H141" i="17"/>
  <c r="I140" i="17"/>
  <c r="H140" i="17"/>
  <c r="I139" i="17"/>
  <c r="H139" i="17"/>
  <c r="I138" i="17"/>
  <c r="H138" i="17"/>
  <c r="I137" i="17"/>
  <c r="H137" i="17"/>
  <c r="I136" i="17"/>
  <c r="H136" i="17"/>
  <c r="I135" i="17"/>
  <c r="H135" i="17"/>
  <c r="I134" i="17"/>
  <c r="H134" i="17"/>
  <c r="I133" i="17"/>
  <c r="H133" i="17"/>
  <c r="I132" i="17"/>
  <c r="H132" i="17"/>
  <c r="I131" i="17"/>
  <c r="H131" i="17"/>
  <c r="I130" i="17"/>
  <c r="H130" i="17"/>
  <c r="I129" i="17"/>
  <c r="H129" i="17"/>
  <c r="I128" i="17"/>
  <c r="H128" i="17"/>
  <c r="I127" i="17"/>
  <c r="H127" i="17"/>
  <c r="I126" i="17"/>
  <c r="H126" i="17"/>
  <c r="I125" i="17"/>
  <c r="H125" i="17"/>
  <c r="I124" i="17"/>
  <c r="H124" i="17"/>
  <c r="I123" i="17"/>
  <c r="H123" i="17"/>
  <c r="I122" i="17"/>
  <c r="H122" i="17"/>
  <c r="I121" i="17"/>
  <c r="H121" i="17"/>
  <c r="I120" i="17"/>
  <c r="H120" i="17"/>
  <c r="I119" i="17"/>
  <c r="H119" i="17"/>
  <c r="I118" i="17"/>
  <c r="H118" i="17"/>
  <c r="I117" i="17"/>
  <c r="H117" i="17"/>
  <c r="I116" i="17"/>
  <c r="H116" i="17"/>
  <c r="I115" i="17"/>
  <c r="H115" i="17"/>
  <c r="I114" i="17"/>
  <c r="H114" i="17"/>
  <c r="I113" i="17"/>
  <c r="H113" i="17"/>
  <c r="I112" i="17"/>
  <c r="H112" i="17"/>
  <c r="I111" i="17"/>
  <c r="H111" i="17"/>
  <c r="I110" i="17"/>
  <c r="H110" i="17"/>
  <c r="I109" i="17"/>
  <c r="H109" i="17"/>
  <c r="I108" i="17"/>
  <c r="H108" i="17"/>
  <c r="I107" i="17"/>
  <c r="H107" i="17"/>
  <c r="I106" i="17"/>
  <c r="H106" i="17"/>
  <c r="I105" i="17"/>
  <c r="H105" i="17"/>
  <c r="I104" i="17"/>
  <c r="H104" i="17"/>
  <c r="I103" i="17"/>
  <c r="H103" i="17"/>
  <c r="I102" i="17"/>
  <c r="H102" i="17"/>
  <c r="I101" i="17"/>
  <c r="H101" i="17"/>
  <c r="I100" i="17"/>
  <c r="H100" i="17"/>
  <c r="I99" i="17"/>
  <c r="H99" i="17"/>
  <c r="I98" i="17"/>
  <c r="H98" i="17"/>
  <c r="I97" i="17"/>
  <c r="H97" i="17"/>
  <c r="I96" i="17"/>
  <c r="H96" i="17"/>
  <c r="I95" i="17"/>
  <c r="H95" i="17"/>
  <c r="I94" i="17"/>
  <c r="H94" i="17"/>
  <c r="I93" i="17"/>
  <c r="H93" i="17"/>
  <c r="I92" i="17"/>
  <c r="H92" i="17"/>
  <c r="I91" i="17"/>
  <c r="H91" i="17"/>
  <c r="I90" i="17"/>
  <c r="H90" i="17"/>
  <c r="I89" i="17"/>
  <c r="H89" i="17"/>
  <c r="I88" i="17"/>
  <c r="H88" i="17"/>
  <c r="I87" i="17"/>
  <c r="H87" i="17"/>
  <c r="I86" i="17"/>
  <c r="H86" i="17"/>
  <c r="I85" i="17"/>
  <c r="H85" i="17"/>
  <c r="I84" i="17"/>
  <c r="H84" i="17"/>
  <c r="I83" i="17"/>
  <c r="H83" i="17"/>
  <c r="I82" i="17"/>
  <c r="H82" i="17"/>
  <c r="I81" i="17"/>
  <c r="H81" i="17"/>
  <c r="I80" i="17"/>
  <c r="H80" i="17"/>
  <c r="I79" i="17"/>
  <c r="H79" i="17"/>
  <c r="I78" i="17"/>
  <c r="H78" i="17"/>
  <c r="I77" i="17"/>
  <c r="H77" i="17"/>
  <c r="I76" i="17"/>
  <c r="H76" i="17"/>
  <c r="I75" i="17"/>
  <c r="H75" i="17"/>
  <c r="I74" i="17"/>
  <c r="H74" i="17"/>
  <c r="I73" i="17"/>
  <c r="H73" i="17"/>
  <c r="I72" i="17"/>
  <c r="H72" i="17"/>
  <c r="I71" i="17"/>
  <c r="H71" i="17"/>
  <c r="I70" i="17"/>
  <c r="H70" i="17"/>
  <c r="I69" i="17"/>
  <c r="H69" i="17"/>
  <c r="I68" i="17"/>
  <c r="H68" i="17"/>
  <c r="I67" i="17"/>
  <c r="H67" i="17"/>
  <c r="I66" i="17"/>
  <c r="H66" i="17"/>
  <c r="I65" i="17"/>
  <c r="H65" i="17"/>
  <c r="I64" i="17"/>
  <c r="H64" i="17"/>
  <c r="I63" i="17"/>
  <c r="H63" i="17"/>
  <c r="I62" i="17"/>
  <c r="H62" i="17"/>
  <c r="I61" i="17"/>
  <c r="H61" i="17"/>
  <c r="I60" i="17"/>
  <c r="H60" i="17"/>
  <c r="I59" i="17"/>
  <c r="H59" i="17"/>
  <c r="I58" i="17"/>
  <c r="H58" i="17"/>
  <c r="I57" i="17"/>
  <c r="H57" i="17"/>
  <c r="I56" i="17"/>
  <c r="H56" i="17"/>
  <c r="I55" i="17"/>
  <c r="H55" i="17"/>
  <c r="I54" i="17"/>
  <c r="H54" i="17"/>
  <c r="I53" i="17"/>
  <c r="H53" i="17"/>
  <c r="I52" i="17"/>
  <c r="H52" i="17"/>
  <c r="I51" i="17"/>
  <c r="H51" i="17"/>
  <c r="I50" i="17"/>
  <c r="H50" i="17"/>
  <c r="I49" i="17"/>
  <c r="H49" i="17"/>
  <c r="I48" i="17"/>
  <c r="H48" i="17"/>
  <c r="I47" i="17"/>
  <c r="H47" i="17"/>
  <c r="I46" i="17"/>
  <c r="H46" i="17"/>
  <c r="I45" i="17"/>
  <c r="H45" i="17"/>
  <c r="I44" i="17"/>
  <c r="H44" i="17"/>
  <c r="I43" i="17"/>
  <c r="H43" i="17"/>
  <c r="I42" i="17"/>
  <c r="H42" i="17"/>
  <c r="I41" i="17"/>
  <c r="H41" i="17"/>
  <c r="I40" i="17"/>
  <c r="H40" i="17"/>
  <c r="I39" i="17"/>
  <c r="H39" i="17"/>
  <c r="I38" i="17"/>
  <c r="H38" i="17"/>
  <c r="I37" i="17"/>
  <c r="H37" i="17"/>
  <c r="I36" i="17"/>
  <c r="H36" i="17"/>
  <c r="I35" i="17"/>
  <c r="H35" i="17"/>
  <c r="I34" i="17"/>
  <c r="H34" i="17"/>
  <c r="I33" i="17"/>
  <c r="H33" i="17"/>
  <c r="I32" i="17"/>
  <c r="H32" i="17"/>
  <c r="I31" i="17"/>
  <c r="H31" i="17"/>
  <c r="I30" i="17"/>
  <c r="H30" i="17"/>
  <c r="I29" i="17"/>
  <c r="H29" i="17"/>
  <c r="I28" i="17"/>
  <c r="H28" i="17"/>
  <c r="I27" i="17"/>
  <c r="H27" i="17"/>
  <c r="I26" i="17"/>
  <c r="H26" i="17"/>
  <c r="I25" i="17"/>
  <c r="H25" i="17"/>
  <c r="I24" i="17"/>
  <c r="H24" i="17"/>
  <c r="I23" i="17"/>
  <c r="H23" i="17"/>
  <c r="I22" i="17"/>
  <c r="H22" i="17"/>
  <c r="I21" i="17"/>
  <c r="H21" i="17"/>
  <c r="I20" i="17"/>
  <c r="H20" i="17"/>
  <c r="I19" i="17"/>
  <c r="H19" i="17"/>
  <c r="I18" i="17"/>
  <c r="H18" i="17"/>
  <c r="I17" i="17"/>
  <c r="H17" i="17"/>
  <c r="I16" i="17"/>
  <c r="H16" i="17"/>
  <c r="I15" i="17"/>
  <c r="H15" i="17"/>
  <c r="I14" i="17"/>
  <c r="H14" i="17"/>
  <c r="I13" i="17"/>
  <c r="H13" i="17"/>
  <c r="I12" i="17"/>
  <c r="H12" i="17"/>
  <c r="I11" i="17"/>
  <c r="H11" i="17"/>
  <c r="I10" i="17"/>
  <c r="H10" i="17"/>
  <c r="I801" i="14"/>
  <c r="H801" i="14"/>
  <c r="I800" i="14"/>
  <c r="H800" i="14"/>
  <c r="I799" i="14"/>
  <c r="H799" i="14"/>
  <c r="I798" i="14"/>
  <c r="H798" i="14"/>
  <c r="I797" i="14"/>
  <c r="H797" i="14"/>
  <c r="I796" i="14"/>
  <c r="H796" i="14"/>
  <c r="I795" i="14"/>
  <c r="H795" i="14"/>
  <c r="I794" i="14"/>
  <c r="H794" i="14"/>
  <c r="I793" i="14"/>
  <c r="H793" i="14"/>
  <c r="I792" i="14"/>
  <c r="H792" i="14"/>
  <c r="I791" i="14"/>
  <c r="H791" i="14"/>
  <c r="I790" i="14"/>
  <c r="H790" i="14"/>
  <c r="I789" i="14"/>
  <c r="H789" i="14"/>
  <c r="I788" i="14"/>
  <c r="H788" i="14"/>
  <c r="I787" i="14"/>
  <c r="H787" i="14"/>
  <c r="I786" i="14"/>
  <c r="H786" i="14"/>
  <c r="I785" i="14"/>
  <c r="H785" i="14"/>
  <c r="I784" i="14"/>
  <c r="H784" i="14"/>
  <c r="I783" i="14"/>
  <c r="H783" i="14"/>
  <c r="I782" i="14"/>
  <c r="H782" i="14"/>
  <c r="I781" i="14"/>
  <c r="H781" i="14"/>
  <c r="I780" i="14"/>
  <c r="H780" i="14"/>
  <c r="I779" i="14"/>
  <c r="H779" i="14"/>
  <c r="I778" i="14"/>
  <c r="H778" i="14"/>
  <c r="I777" i="14"/>
  <c r="H777" i="14"/>
  <c r="I776" i="14"/>
  <c r="H776" i="14"/>
  <c r="I775" i="14"/>
  <c r="H775" i="14"/>
  <c r="I774" i="14"/>
  <c r="H774" i="14"/>
  <c r="I773" i="14"/>
  <c r="H773" i="14"/>
  <c r="I772" i="14"/>
  <c r="H772" i="14"/>
  <c r="I771" i="14"/>
  <c r="H771" i="14"/>
  <c r="I770" i="14"/>
  <c r="H770" i="14"/>
  <c r="I769" i="14"/>
  <c r="H769" i="14"/>
  <c r="I768" i="14"/>
  <c r="H768" i="14"/>
  <c r="I767" i="14"/>
  <c r="H767" i="14"/>
  <c r="I766" i="14"/>
  <c r="H766" i="14"/>
  <c r="I765" i="14"/>
  <c r="H765" i="14"/>
  <c r="I764" i="14"/>
  <c r="H764" i="14"/>
  <c r="I763" i="14"/>
  <c r="H763" i="14"/>
  <c r="I762" i="14"/>
  <c r="H762" i="14"/>
  <c r="I761" i="14"/>
  <c r="H761" i="14"/>
  <c r="I760" i="14"/>
  <c r="H760" i="14"/>
  <c r="I759" i="14"/>
  <c r="H759" i="14"/>
  <c r="I758" i="14"/>
  <c r="H758" i="14"/>
  <c r="I757" i="14"/>
  <c r="H757" i="14"/>
  <c r="I756" i="14"/>
  <c r="H756" i="14"/>
  <c r="I755" i="14"/>
  <c r="H755" i="14"/>
  <c r="I754" i="14"/>
  <c r="H754" i="14"/>
  <c r="I753" i="14"/>
  <c r="H753" i="14"/>
  <c r="I752" i="14"/>
  <c r="H752" i="14"/>
  <c r="I751" i="14"/>
  <c r="H751" i="14"/>
  <c r="I750" i="14"/>
  <c r="H750" i="14"/>
  <c r="I749" i="14"/>
  <c r="H749" i="14"/>
  <c r="I748" i="14"/>
  <c r="H748" i="14"/>
  <c r="I747" i="14"/>
  <c r="H747" i="14"/>
  <c r="I746" i="14"/>
  <c r="H746" i="14"/>
  <c r="I745" i="14"/>
  <c r="H745" i="14"/>
  <c r="I744" i="14"/>
  <c r="H744" i="14"/>
  <c r="I743" i="14"/>
  <c r="H743" i="14"/>
  <c r="I742" i="14"/>
  <c r="H742" i="14"/>
  <c r="I741" i="14"/>
  <c r="H741" i="14"/>
  <c r="I740" i="14"/>
  <c r="H740" i="14"/>
  <c r="I739" i="14"/>
  <c r="H739" i="14"/>
  <c r="I738" i="14"/>
  <c r="H738" i="14"/>
  <c r="I737" i="14"/>
  <c r="H737" i="14"/>
  <c r="I736" i="14"/>
  <c r="H736" i="14"/>
  <c r="I735" i="14"/>
  <c r="H735" i="14"/>
  <c r="I734" i="14"/>
  <c r="H734" i="14"/>
  <c r="I733" i="14"/>
  <c r="H733" i="14"/>
  <c r="I732" i="14"/>
  <c r="H732" i="14"/>
  <c r="I731" i="14"/>
  <c r="H731" i="14"/>
  <c r="I730" i="14"/>
  <c r="H730" i="14"/>
  <c r="I729" i="14"/>
  <c r="H729" i="14"/>
  <c r="I728" i="14"/>
  <c r="H728" i="14"/>
  <c r="I727" i="14"/>
  <c r="H727" i="14"/>
  <c r="I726" i="14"/>
  <c r="H726" i="14"/>
  <c r="I725" i="14"/>
  <c r="H725" i="14"/>
  <c r="I724" i="14"/>
  <c r="H724" i="14"/>
  <c r="I723" i="14"/>
  <c r="H723" i="14"/>
  <c r="I722" i="14"/>
  <c r="H722" i="14"/>
  <c r="I721" i="14"/>
  <c r="H721" i="14"/>
  <c r="I720" i="14"/>
  <c r="H720" i="14"/>
  <c r="I719" i="14"/>
  <c r="H719" i="14"/>
  <c r="I718" i="14"/>
  <c r="H718" i="14"/>
  <c r="I717" i="14"/>
  <c r="H717" i="14"/>
  <c r="I716" i="14"/>
  <c r="H716" i="14"/>
  <c r="I715" i="14"/>
  <c r="H715" i="14"/>
  <c r="I714" i="14"/>
  <c r="H714" i="14"/>
  <c r="I713" i="14"/>
  <c r="H713" i="14"/>
  <c r="I712" i="14"/>
  <c r="H712" i="14"/>
  <c r="I711" i="14"/>
  <c r="H711" i="14"/>
  <c r="I710" i="14"/>
  <c r="H710" i="14"/>
  <c r="I709" i="14"/>
  <c r="H709" i="14"/>
  <c r="I708" i="14"/>
  <c r="H708" i="14"/>
  <c r="I707" i="14"/>
  <c r="H707" i="14"/>
  <c r="I706" i="14"/>
  <c r="H706" i="14"/>
  <c r="I705" i="14"/>
  <c r="H705" i="14"/>
  <c r="I704" i="14"/>
  <c r="H704" i="14"/>
  <c r="I703" i="14"/>
  <c r="H703" i="14"/>
  <c r="I702" i="14"/>
  <c r="H702" i="14"/>
  <c r="I701" i="14"/>
  <c r="H701" i="14"/>
  <c r="I700" i="14"/>
  <c r="H700" i="14"/>
  <c r="I699" i="14"/>
  <c r="H699" i="14"/>
  <c r="I698" i="14"/>
  <c r="H698" i="14"/>
  <c r="I697" i="14"/>
  <c r="H697" i="14"/>
  <c r="I696" i="14"/>
  <c r="H696" i="14"/>
  <c r="I695" i="14"/>
  <c r="H695" i="14"/>
  <c r="I694" i="14"/>
  <c r="H694" i="14"/>
  <c r="I693" i="14"/>
  <c r="H693" i="14"/>
  <c r="I692" i="14"/>
  <c r="H692" i="14"/>
  <c r="I691" i="14"/>
  <c r="H691" i="14"/>
  <c r="I690" i="14"/>
  <c r="H690" i="14"/>
  <c r="I689" i="14"/>
  <c r="H689" i="14"/>
  <c r="I688" i="14"/>
  <c r="H688" i="14"/>
  <c r="I687" i="14"/>
  <c r="H687" i="14"/>
  <c r="I686" i="14"/>
  <c r="H686" i="14"/>
  <c r="I685" i="14"/>
  <c r="H685" i="14"/>
  <c r="I684" i="14"/>
  <c r="H684" i="14"/>
  <c r="I683" i="14"/>
  <c r="H683" i="14"/>
  <c r="I682" i="14"/>
  <c r="H682" i="14"/>
  <c r="I681" i="14"/>
  <c r="H681" i="14"/>
  <c r="I680" i="14"/>
  <c r="H680" i="14"/>
  <c r="I679" i="14"/>
  <c r="H679" i="14"/>
  <c r="I678" i="14"/>
  <c r="H678" i="14"/>
  <c r="I677" i="14"/>
  <c r="H677" i="14"/>
  <c r="I676" i="14"/>
  <c r="H676" i="14"/>
  <c r="I675" i="14"/>
  <c r="H675" i="14"/>
  <c r="I674" i="14"/>
  <c r="H674" i="14"/>
  <c r="I673" i="14"/>
  <c r="H673" i="14"/>
  <c r="I672" i="14"/>
  <c r="H672" i="14"/>
  <c r="I671" i="14"/>
  <c r="H671" i="14"/>
  <c r="I670" i="14"/>
  <c r="H670" i="14"/>
  <c r="I669" i="14"/>
  <c r="H669" i="14"/>
  <c r="I668" i="14"/>
  <c r="H668" i="14"/>
  <c r="I667" i="14"/>
  <c r="H667" i="14"/>
  <c r="I666" i="14"/>
  <c r="H666" i="14"/>
  <c r="I665" i="14"/>
  <c r="H665" i="14"/>
  <c r="I664" i="14"/>
  <c r="H664" i="14"/>
  <c r="I663" i="14"/>
  <c r="H663" i="14"/>
  <c r="I662" i="14"/>
  <c r="H662" i="14"/>
  <c r="I661" i="14"/>
  <c r="H661" i="14"/>
  <c r="I660" i="14"/>
  <c r="H660" i="14"/>
  <c r="I659" i="14"/>
  <c r="H659" i="14"/>
  <c r="I658" i="14"/>
  <c r="H658" i="14"/>
  <c r="I657" i="14"/>
  <c r="H657" i="14"/>
  <c r="I656" i="14"/>
  <c r="H656" i="14"/>
  <c r="I655" i="14"/>
  <c r="H655" i="14"/>
  <c r="I654" i="14"/>
  <c r="H654" i="14"/>
  <c r="I653" i="14"/>
  <c r="H653" i="14"/>
  <c r="I652" i="14"/>
  <c r="H652" i="14"/>
  <c r="I651" i="14"/>
  <c r="H651" i="14"/>
  <c r="I650" i="14"/>
  <c r="H650" i="14"/>
  <c r="I649" i="14"/>
  <c r="H649" i="14"/>
  <c r="I648" i="14"/>
  <c r="H648" i="14"/>
  <c r="I647" i="14"/>
  <c r="H647" i="14"/>
  <c r="I646" i="14"/>
  <c r="H646" i="14"/>
  <c r="I645" i="14"/>
  <c r="H645" i="14"/>
  <c r="I644" i="14"/>
  <c r="H644" i="14"/>
  <c r="I643" i="14"/>
  <c r="H643" i="14"/>
  <c r="I642" i="14"/>
  <c r="H642" i="14"/>
  <c r="I641" i="14"/>
  <c r="H641" i="14"/>
  <c r="I640" i="14"/>
  <c r="H640" i="14"/>
  <c r="I639" i="14"/>
  <c r="H639" i="14"/>
  <c r="I638" i="14"/>
  <c r="H638" i="14"/>
  <c r="I637" i="14"/>
  <c r="H637" i="14"/>
  <c r="I636" i="14"/>
  <c r="H636" i="14"/>
  <c r="I635" i="14"/>
  <c r="H635" i="14"/>
  <c r="I634" i="14"/>
  <c r="H634" i="14"/>
  <c r="I633" i="14"/>
  <c r="H633" i="14"/>
  <c r="I632" i="14"/>
  <c r="H632" i="14"/>
  <c r="I631" i="14"/>
  <c r="H631" i="14"/>
  <c r="I630" i="14"/>
  <c r="H630" i="14"/>
  <c r="I629" i="14"/>
  <c r="H629" i="14"/>
  <c r="I628" i="14"/>
  <c r="H628" i="14"/>
  <c r="I627" i="14"/>
  <c r="H627" i="14"/>
  <c r="I626" i="14"/>
  <c r="H626" i="14"/>
  <c r="I625" i="14"/>
  <c r="H625" i="14"/>
  <c r="I624" i="14"/>
  <c r="H624" i="14"/>
  <c r="I623" i="14"/>
  <c r="H623" i="14"/>
  <c r="I622" i="14"/>
  <c r="H622" i="14"/>
  <c r="I621" i="14"/>
  <c r="H621" i="14"/>
  <c r="I620" i="14"/>
  <c r="H620" i="14"/>
  <c r="I619" i="14"/>
  <c r="H619" i="14"/>
  <c r="I618" i="14"/>
  <c r="H618" i="14"/>
  <c r="I617" i="14"/>
  <c r="H617" i="14"/>
  <c r="I616" i="14"/>
  <c r="H616" i="14"/>
  <c r="I615" i="14"/>
  <c r="H615" i="14"/>
  <c r="I614" i="14"/>
  <c r="H614" i="14"/>
  <c r="I613" i="14"/>
  <c r="H613" i="14"/>
  <c r="I612" i="14"/>
  <c r="H612" i="14"/>
  <c r="I611" i="14"/>
  <c r="H611" i="14"/>
  <c r="I610" i="14"/>
  <c r="H610" i="14"/>
  <c r="I609" i="14"/>
  <c r="H609" i="14"/>
  <c r="I608" i="14"/>
  <c r="H608" i="14"/>
  <c r="I607" i="14"/>
  <c r="H607" i="14"/>
  <c r="I606" i="14"/>
  <c r="H606" i="14"/>
  <c r="I605" i="14"/>
  <c r="H605" i="14"/>
  <c r="I604" i="14"/>
  <c r="H604" i="14"/>
  <c r="I603" i="14"/>
  <c r="H603" i="14"/>
  <c r="I602" i="14"/>
  <c r="H602" i="14"/>
  <c r="I601" i="14"/>
  <c r="H601" i="14"/>
  <c r="I600" i="14"/>
  <c r="H600" i="14"/>
  <c r="I599" i="14"/>
  <c r="H599" i="14"/>
  <c r="I598" i="14"/>
  <c r="H598" i="14"/>
  <c r="I597" i="14"/>
  <c r="H597" i="14"/>
  <c r="I596" i="14"/>
  <c r="H596" i="14"/>
  <c r="I595" i="14"/>
  <c r="H595" i="14"/>
  <c r="I594" i="14"/>
  <c r="H594" i="14"/>
  <c r="I593" i="14"/>
  <c r="H593" i="14"/>
  <c r="I592" i="14"/>
  <c r="H592" i="14"/>
  <c r="I591" i="14"/>
  <c r="H591" i="14"/>
  <c r="I590" i="14"/>
  <c r="H590" i="14"/>
  <c r="I589" i="14"/>
  <c r="H589" i="14"/>
  <c r="I588" i="14"/>
  <c r="H588" i="14"/>
  <c r="I587" i="14"/>
  <c r="H587" i="14"/>
  <c r="I586" i="14"/>
  <c r="H586" i="14"/>
  <c r="I585" i="14"/>
  <c r="H585" i="14"/>
  <c r="I584" i="14"/>
  <c r="H584" i="14"/>
  <c r="I583" i="14"/>
  <c r="H583" i="14"/>
  <c r="I582" i="14"/>
  <c r="H582" i="14"/>
  <c r="I581" i="14"/>
  <c r="H581" i="14"/>
  <c r="I580" i="14"/>
  <c r="H580" i="14"/>
  <c r="I579" i="14"/>
  <c r="H579" i="14"/>
  <c r="I578" i="14"/>
  <c r="H578" i="14"/>
  <c r="I577" i="14"/>
  <c r="H577" i="14"/>
  <c r="I576" i="14"/>
  <c r="H576" i="14"/>
  <c r="I575" i="14"/>
  <c r="H575" i="14"/>
  <c r="I574" i="14"/>
  <c r="H574" i="14"/>
  <c r="I573" i="14"/>
  <c r="H573" i="14"/>
  <c r="I572" i="14"/>
  <c r="H572" i="14"/>
  <c r="I571" i="14"/>
  <c r="H571" i="14"/>
  <c r="I570" i="14"/>
  <c r="H570" i="14"/>
  <c r="I569" i="14"/>
  <c r="H569" i="14"/>
  <c r="I568" i="14"/>
  <c r="H568" i="14"/>
  <c r="I567" i="14"/>
  <c r="H567" i="14"/>
  <c r="I566" i="14"/>
  <c r="H566" i="14"/>
  <c r="I565" i="14"/>
  <c r="H565" i="14"/>
  <c r="I564" i="14"/>
  <c r="H564" i="14"/>
  <c r="I563" i="14"/>
  <c r="H563" i="14"/>
  <c r="I562" i="14"/>
  <c r="H562" i="14"/>
  <c r="I561" i="14"/>
  <c r="H561" i="14"/>
  <c r="I560" i="14"/>
  <c r="H560" i="14"/>
  <c r="I559" i="14"/>
  <c r="H559" i="14"/>
  <c r="I558" i="14"/>
  <c r="H558" i="14"/>
  <c r="I557" i="14"/>
  <c r="H557" i="14"/>
  <c r="I556" i="14"/>
  <c r="H556" i="14"/>
  <c r="I555" i="14"/>
  <c r="H555" i="14"/>
  <c r="I554" i="14"/>
  <c r="H554" i="14"/>
  <c r="I553" i="14"/>
  <c r="H553" i="14"/>
  <c r="I552" i="14"/>
  <c r="H552" i="14"/>
  <c r="I551" i="14"/>
  <c r="H551" i="14"/>
  <c r="I550" i="14"/>
  <c r="H550" i="14"/>
  <c r="I549" i="14"/>
  <c r="H549" i="14"/>
  <c r="I548" i="14"/>
  <c r="H548" i="14"/>
  <c r="I547" i="14"/>
  <c r="H547" i="14"/>
  <c r="I546" i="14"/>
  <c r="H546" i="14"/>
  <c r="I545" i="14"/>
  <c r="H545" i="14"/>
  <c r="I544" i="14"/>
  <c r="H544" i="14"/>
  <c r="I543" i="14"/>
  <c r="H543" i="14"/>
  <c r="I542" i="14"/>
  <c r="H542" i="14"/>
  <c r="I541" i="14"/>
  <c r="H541" i="14"/>
  <c r="I540" i="14"/>
  <c r="H540" i="14"/>
  <c r="I539" i="14"/>
  <c r="H539" i="14"/>
  <c r="I538" i="14"/>
  <c r="H538" i="14"/>
  <c r="I537" i="14"/>
  <c r="H537" i="14"/>
  <c r="I536" i="14"/>
  <c r="H536" i="14"/>
  <c r="I535" i="14"/>
  <c r="H535" i="14"/>
  <c r="I534" i="14"/>
  <c r="H534" i="14"/>
  <c r="I533" i="14"/>
  <c r="H533" i="14"/>
  <c r="I532" i="14"/>
  <c r="H532" i="14"/>
  <c r="I531" i="14"/>
  <c r="H531" i="14"/>
  <c r="I530" i="14"/>
  <c r="H530" i="14"/>
  <c r="I529" i="14"/>
  <c r="H529" i="14"/>
  <c r="I528" i="14"/>
  <c r="H528" i="14"/>
  <c r="I527" i="14"/>
  <c r="H527" i="14"/>
  <c r="I526" i="14"/>
  <c r="H526" i="14"/>
  <c r="I525" i="14"/>
  <c r="H525" i="14"/>
  <c r="I524" i="14"/>
  <c r="H524" i="14"/>
  <c r="I523" i="14"/>
  <c r="H523" i="14"/>
  <c r="I522" i="14"/>
  <c r="H522" i="14"/>
  <c r="I521" i="14"/>
  <c r="H521" i="14"/>
  <c r="I520" i="14"/>
  <c r="H520" i="14"/>
  <c r="I519" i="14"/>
  <c r="H519" i="14"/>
  <c r="I518" i="14"/>
  <c r="H518" i="14"/>
  <c r="I517" i="14"/>
  <c r="H517" i="14"/>
  <c r="I516" i="14"/>
  <c r="H516" i="14"/>
  <c r="I515" i="14"/>
  <c r="H515" i="14"/>
  <c r="I514" i="14"/>
  <c r="H514" i="14"/>
  <c r="I513" i="14"/>
  <c r="H513" i="14"/>
  <c r="I512" i="14"/>
  <c r="H512" i="14"/>
  <c r="I511" i="14"/>
  <c r="H511" i="14"/>
  <c r="I510" i="14"/>
  <c r="H510" i="14"/>
  <c r="I509" i="14"/>
  <c r="H509" i="14"/>
  <c r="I508" i="14"/>
  <c r="H508" i="14"/>
  <c r="I507" i="14"/>
  <c r="H507" i="14"/>
  <c r="I506" i="14"/>
  <c r="H506" i="14"/>
  <c r="I505" i="14"/>
  <c r="H505" i="14"/>
  <c r="I504" i="14"/>
  <c r="H504" i="14"/>
  <c r="I503" i="14"/>
  <c r="H503" i="14"/>
  <c r="I502" i="14"/>
  <c r="H502" i="14"/>
  <c r="I501" i="14"/>
  <c r="H501" i="14"/>
  <c r="I500" i="14"/>
  <c r="H500" i="14"/>
  <c r="I499" i="14"/>
  <c r="H499" i="14"/>
  <c r="I498" i="14"/>
  <c r="H498" i="14"/>
  <c r="I497" i="14"/>
  <c r="H497" i="14"/>
  <c r="I496" i="14"/>
  <c r="H496" i="14"/>
  <c r="I495" i="14"/>
  <c r="H495" i="14"/>
  <c r="I494" i="14"/>
  <c r="H494" i="14"/>
  <c r="I493" i="14"/>
  <c r="H493" i="14"/>
  <c r="I492" i="14"/>
  <c r="H492" i="14"/>
  <c r="I491" i="14"/>
  <c r="H491" i="14"/>
  <c r="I490" i="14"/>
  <c r="H490" i="14"/>
  <c r="I489" i="14"/>
  <c r="H489" i="14"/>
  <c r="I488" i="14"/>
  <c r="H488" i="14"/>
  <c r="I487" i="14"/>
  <c r="H487" i="14"/>
  <c r="I486" i="14"/>
  <c r="H486" i="14"/>
  <c r="I485" i="14"/>
  <c r="H485" i="14"/>
  <c r="I484" i="14"/>
  <c r="H484" i="14"/>
  <c r="I483" i="14"/>
  <c r="H483" i="14"/>
  <c r="I482" i="14"/>
  <c r="H482" i="14"/>
  <c r="I481" i="14"/>
  <c r="H481" i="14"/>
  <c r="I480" i="14"/>
  <c r="H480" i="14"/>
  <c r="I479" i="14"/>
  <c r="H479" i="14"/>
  <c r="I478" i="14"/>
  <c r="H478" i="14"/>
  <c r="I477" i="14"/>
  <c r="H477" i="14"/>
  <c r="I476" i="14"/>
  <c r="H476" i="14"/>
  <c r="I475" i="14"/>
  <c r="H475" i="14"/>
  <c r="I474" i="14"/>
  <c r="H474" i="14"/>
  <c r="I473" i="14"/>
  <c r="H473" i="14"/>
  <c r="I472" i="14"/>
  <c r="H472" i="14"/>
  <c r="I471" i="14"/>
  <c r="H471" i="14"/>
  <c r="I470" i="14"/>
  <c r="H470" i="14"/>
  <c r="I469" i="14"/>
  <c r="H469" i="14"/>
  <c r="I468" i="14"/>
  <c r="H468" i="14"/>
  <c r="I467" i="14"/>
  <c r="H467" i="14"/>
  <c r="I466" i="14"/>
  <c r="H466" i="14"/>
  <c r="I465" i="14"/>
  <c r="H465" i="14"/>
  <c r="I464" i="14"/>
  <c r="H464" i="14"/>
  <c r="I463" i="14"/>
  <c r="H463" i="14"/>
  <c r="I462" i="14"/>
  <c r="H462" i="14"/>
  <c r="I461" i="14"/>
  <c r="H461" i="14"/>
  <c r="I460" i="14"/>
  <c r="H460" i="14"/>
  <c r="I459" i="14"/>
  <c r="H459" i="14"/>
  <c r="I458" i="14"/>
  <c r="H458" i="14"/>
  <c r="I457" i="14"/>
  <c r="H457" i="14"/>
  <c r="I456" i="14"/>
  <c r="H456" i="14"/>
  <c r="I455" i="14"/>
  <c r="H455" i="14"/>
  <c r="I454" i="14"/>
  <c r="H454" i="14"/>
  <c r="I453" i="14"/>
  <c r="H453" i="14"/>
  <c r="I452" i="14"/>
  <c r="H452" i="14"/>
  <c r="I451" i="14"/>
  <c r="H451" i="14"/>
  <c r="I450" i="14"/>
  <c r="H450" i="14"/>
  <c r="I449" i="14"/>
  <c r="H449" i="14"/>
  <c r="I448" i="14"/>
  <c r="H448" i="14"/>
  <c r="I447" i="14"/>
  <c r="H447" i="14"/>
  <c r="I446" i="14"/>
  <c r="H446" i="14"/>
  <c r="I445" i="14"/>
  <c r="H445" i="14"/>
  <c r="I444" i="14"/>
  <c r="H444" i="14"/>
  <c r="I443" i="14"/>
  <c r="H443" i="14"/>
  <c r="I442" i="14"/>
  <c r="H442" i="14"/>
  <c r="I441" i="14"/>
  <c r="H441" i="14"/>
  <c r="I440" i="14"/>
  <c r="H440" i="14"/>
  <c r="I439" i="14"/>
  <c r="H439" i="14"/>
  <c r="I438" i="14"/>
  <c r="H438" i="14"/>
  <c r="I437" i="14"/>
  <c r="H437" i="14"/>
  <c r="I436" i="14"/>
  <c r="H436" i="14"/>
  <c r="I435" i="14"/>
  <c r="H435" i="14"/>
  <c r="I434" i="14"/>
  <c r="H434" i="14"/>
  <c r="I433" i="14"/>
  <c r="H433" i="14"/>
  <c r="I432" i="14"/>
  <c r="H432" i="14"/>
  <c r="I431" i="14"/>
  <c r="H431" i="14"/>
  <c r="I430" i="14"/>
  <c r="H430" i="14"/>
  <c r="I429" i="14"/>
  <c r="H429" i="14"/>
  <c r="I428" i="14"/>
  <c r="H428" i="14"/>
  <c r="I427" i="14"/>
  <c r="H427" i="14"/>
  <c r="I426" i="14"/>
  <c r="H426" i="14"/>
  <c r="I425" i="14"/>
  <c r="H425" i="14"/>
  <c r="I424" i="14"/>
  <c r="H424" i="14"/>
  <c r="I423" i="14"/>
  <c r="H423" i="14"/>
  <c r="I422" i="14"/>
  <c r="H422" i="14"/>
  <c r="I421" i="14"/>
  <c r="H421" i="14"/>
  <c r="I420" i="14"/>
  <c r="H420" i="14"/>
  <c r="I419" i="14"/>
  <c r="H419" i="14"/>
  <c r="I418" i="14"/>
  <c r="H418" i="14"/>
  <c r="I417" i="14"/>
  <c r="H417" i="14"/>
  <c r="I416" i="14"/>
  <c r="H416" i="14"/>
  <c r="I415" i="14"/>
  <c r="H415" i="14"/>
  <c r="I414" i="14"/>
  <c r="H414" i="14"/>
  <c r="I413" i="14"/>
  <c r="H413" i="14"/>
  <c r="I412" i="14"/>
  <c r="H412" i="14"/>
  <c r="I411" i="14"/>
  <c r="H411" i="14"/>
  <c r="I410" i="14"/>
  <c r="H410" i="14"/>
  <c r="I409" i="14"/>
  <c r="H409" i="14"/>
  <c r="I408" i="14"/>
  <c r="H408" i="14"/>
  <c r="I407" i="14"/>
  <c r="H407" i="14"/>
  <c r="I406" i="14"/>
  <c r="H406" i="14"/>
  <c r="I405" i="14"/>
  <c r="H405" i="14"/>
  <c r="I404" i="14"/>
  <c r="H404" i="14"/>
  <c r="I403" i="14"/>
  <c r="H403" i="14"/>
  <c r="I402" i="14"/>
  <c r="H402" i="14"/>
  <c r="I401" i="14"/>
  <c r="H401" i="14"/>
  <c r="I400" i="14"/>
  <c r="H400" i="14"/>
  <c r="I399" i="14"/>
  <c r="H399" i="14"/>
  <c r="I398" i="14"/>
  <c r="H398" i="14"/>
  <c r="I397" i="14"/>
  <c r="H397" i="14"/>
  <c r="I396" i="14"/>
  <c r="H396" i="14"/>
  <c r="I395" i="14"/>
  <c r="H395" i="14"/>
  <c r="I394" i="14"/>
  <c r="H394" i="14"/>
  <c r="I393" i="14"/>
  <c r="H393" i="14"/>
  <c r="I392" i="14"/>
  <c r="H392" i="14"/>
  <c r="I391" i="14"/>
  <c r="H391" i="14"/>
  <c r="I390" i="14"/>
  <c r="H390" i="14"/>
  <c r="I389" i="14"/>
  <c r="H389" i="14"/>
  <c r="I388" i="14"/>
  <c r="H388" i="14"/>
  <c r="I387" i="14"/>
  <c r="H387" i="14"/>
  <c r="I386" i="14"/>
  <c r="H386" i="14"/>
  <c r="I385" i="14"/>
  <c r="H385" i="14"/>
  <c r="I384" i="14"/>
  <c r="H384" i="14"/>
  <c r="I383" i="14"/>
  <c r="H383" i="14"/>
  <c r="I382" i="14"/>
  <c r="H382" i="14"/>
  <c r="I381" i="14"/>
  <c r="H381" i="14"/>
  <c r="I380" i="14"/>
  <c r="H380" i="14"/>
  <c r="I379" i="14"/>
  <c r="H379" i="14"/>
  <c r="I378" i="14"/>
  <c r="H378" i="14"/>
  <c r="I377" i="14"/>
  <c r="H377" i="14"/>
  <c r="I376" i="14"/>
  <c r="H376" i="14"/>
  <c r="I375" i="14"/>
  <c r="H375" i="14"/>
  <c r="I374" i="14"/>
  <c r="H374" i="14"/>
  <c r="I373" i="14"/>
  <c r="H373" i="14"/>
  <c r="I372" i="14"/>
  <c r="H372" i="14"/>
  <c r="I371" i="14"/>
  <c r="H371" i="14"/>
  <c r="I370" i="14"/>
  <c r="H370" i="14"/>
  <c r="I369" i="14"/>
  <c r="H369" i="14"/>
  <c r="I368" i="14"/>
  <c r="H368" i="14"/>
  <c r="I367" i="14"/>
  <c r="H367" i="14"/>
  <c r="I366" i="14"/>
  <c r="H366" i="14"/>
  <c r="I365" i="14"/>
  <c r="H365" i="14"/>
  <c r="I364" i="14"/>
  <c r="H364" i="14"/>
  <c r="I363" i="14"/>
  <c r="H363" i="14"/>
  <c r="I362" i="14"/>
  <c r="H362" i="14"/>
  <c r="I361" i="14"/>
  <c r="H361" i="14"/>
  <c r="I360" i="14"/>
  <c r="H360" i="14"/>
  <c r="I359" i="14"/>
  <c r="H359" i="14"/>
  <c r="I358" i="14"/>
  <c r="H358" i="14"/>
  <c r="I357" i="14"/>
  <c r="H357" i="14"/>
  <c r="I356" i="14"/>
  <c r="H356" i="14"/>
  <c r="I355" i="14"/>
  <c r="H355" i="14"/>
  <c r="I354" i="14"/>
  <c r="H354" i="14"/>
  <c r="I353" i="14"/>
  <c r="H353" i="14"/>
  <c r="I352" i="14"/>
  <c r="H352" i="14"/>
  <c r="I351" i="14"/>
  <c r="H351" i="14"/>
  <c r="I350" i="14"/>
  <c r="H350" i="14"/>
  <c r="I349" i="14"/>
  <c r="H349" i="14"/>
  <c r="I348" i="14"/>
  <c r="H348" i="14"/>
  <c r="I347" i="14"/>
  <c r="H347" i="14"/>
  <c r="I346" i="14"/>
  <c r="H346" i="14"/>
  <c r="I345" i="14"/>
  <c r="H345" i="14"/>
  <c r="I344" i="14"/>
  <c r="H344" i="14"/>
  <c r="I343" i="14"/>
  <c r="H343" i="14"/>
  <c r="I342" i="14"/>
  <c r="H342" i="14"/>
  <c r="I341" i="14"/>
  <c r="H341" i="14"/>
  <c r="I340" i="14"/>
  <c r="H340" i="14"/>
  <c r="I339" i="14"/>
  <c r="H339" i="14"/>
  <c r="I338" i="14"/>
  <c r="H338" i="14"/>
  <c r="I337" i="14"/>
  <c r="H337" i="14"/>
  <c r="I336" i="14"/>
  <c r="H336" i="14"/>
  <c r="I335" i="14"/>
  <c r="H335" i="14"/>
  <c r="I334" i="14"/>
  <c r="H334" i="14"/>
  <c r="I333" i="14"/>
  <c r="H333" i="14"/>
  <c r="I332" i="14"/>
  <c r="H332" i="14"/>
  <c r="I331" i="14"/>
  <c r="H331" i="14"/>
  <c r="I330" i="14"/>
  <c r="H330" i="14"/>
  <c r="I329" i="14"/>
  <c r="H329" i="14"/>
  <c r="I328" i="14"/>
  <c r="H328" i="14"/>
  <c r="I327" i="14"/>
  <c r="H327" i="14"/>
  <c r="I326" i="14"/>
  <c r="H326" i="14"/>
  <c r="I325" i="14"/>
  <c r="H325" i="14"/>
  <c r="I324" i="14"/>
  <c r="H324" i="14"/>
  <c r="I323" i="14"/>
  <c r="H323" i="14"/>
  <c r="I322" i="14"/>
  <c r="H322" i="14"/>
  <c r="I321" i="14"/>
  <c r="H321" i="14"/>
  <c r="I320" i="14"/>
  <c r="H320" i="14"/>
  <c r="I319" i="14"/>
  <c r="H319" i="14"/>
  <c r="I318" i="14"/>
  <c r="H318" i="14"/>
  <c r="I317" i="14"/>
  <c r="H317" i="14"/>
  <c r="I316" i="14"/>
  <c r="H316" i="14"/>
  <c r="I315" i="14"/>
  <c r="H315" i="14"/>
  <c r="I314" i="14"/>
  <c r="H314" i="14"/>
  <c r="I313" i="14"/>
  <c r="H313" i="14"/>
  <c r="I312" i="14"/>
  <c r="H312" i="14"/>
  <c r="I311" i="14"/>
  <c r="H311" i="14"/>
  <c r="I310" i="14"/>
  <c r="H310" i="14"/>
  <c r="I309" i="14"/>
  <c r="H309" i="14"/>
  <c r="I308" i="14"/>
  <c r="H308" i="14"/>
  <c r="I307" i="14"/>
  <c r="H307" i="14"/>
  <c r="I306" i="14"/>
  <c r="H306" i="14"/>
  <c r="I305" i="14"/>
  <c r="H305" i="14"/>
  <c r="I304" i="14"/>
  <c r="H304" i="14"/>
  <c r="I303" i="14"/>
  <c r="H303" i="14"/>
  <c r="I302" i="14"/>
  <c r="H302" i="14"/>
  <c r="I301" i="14"/>
  <c r="H301" i="14"/>
  <c r="I300" i="14"/>
  <c r="H300" i="14"/>
  <c r="I299" i="14"/>
  <c r="H299" i="14"/>
  <c r="I298" i="14"/>
  <c r="H298" i="14"/>
  <c r="I297" i="14"/>
  <c r="H297" i="14"/>
  <c r="I296" i="14"/>
  <c r="H296" i="14"/>
  <c r="I295" i="14"/>
  <c r="H295" i="14"/>
  <c r="I294" i="14"/>
  <c r="H294" i="14"/>
  <c r="I293" i="14"/>
  <c r="H293" i="14"/>
  <c r="I292" i="14"/>
  <c r="H292" i="14"/>
  <c r="I291" i="14"/>
  <c r="H291" i="14"/>
  <c r="I290" i="14"/>
  <c r="H290" i="14"/>
  <c r="I289" i="14"/>
  <c r="H289" i="14"/>
  <c r="I288" i="14"/>
  <c r="H288" i="14"/>
  <c r="I287" i="14"/>
  <c r="H287" i="14"/>
  <c r="I286" i="14"/>
  <c r="H286" i="14"/>
  <c r="I285" i="14"/>
  <c r="H285" i="14"/>
  <c r="I284" i="14"/>
  <c r="H284" i="14"/>
  <c r="I283" i="14"/>
  <c r="H283" i="14"/>
  <c r="I282" i="14"/>
  <c r="H282" i="14"/>
  <c r="I281" i="14"/>
  <c r="H281" i="14"/>
  <c r="I280" i="14"/>
  <c r="H280" i="14"/>
  <c r="I279" i="14"/>
  <c r="H279" i="14"/>
  <c r="I278" i="14"/>
  <c r="H278" i="14"/>
  <c r="I277" i="14"/>
  <c r="H277" i="14"/>
  <c r="I276" i="14"/>
  <c r="H276" i="14"/>
  <c r="I275" i="14"/>
  <c r="H275" i="14"/>
  <c r="I274" i="14"/>
  <c r="H274" i="14"/>
  <c r="I273" i="14"/>
  <c r="H273" i="14"/>
  <c r="I272" i="14"/>
  <c r="H272" i="14"/>
  <c r="I271" i="14"/>
  <c r="H271" i="14"/>
  <c r="I270" i="14"/>
  <c r="H270" i="14"/>
  <c r="I269" i="14"/>
  <c r="H269" i="14"/>
  <c r="I268" i="14"/>
  <c r="H268" i="14"/>
  <c r="I267" i="14"/>
  <c r="H267" i="14"/>
  <c r="I266" i="14"/>
  <c r="H266" i="14"/>
  <c r="I265" i="14"/>
  <c r="H265" i="14"/>
  <c r="I264" i="14"/>
  <c r="H264" i="14"/>
  <c r="I263" i="14"/>
  <c r="H263" i="14"/>
  <c r="I262" i="14"/>
  <c r="H262" i="14"/>
  <c r="I261" i="14"/>
  <c r="H261" i="14"/>
  <c r="I260" i="14"/>
  <c r="H260" i="14"/>
  <c r="I259" i="14"/>
  <c r="H259" i="14"/>
  <c r="I258" i="14"/>
  <c r="H258" i="14"/>
  <c r="I257" i="14"/>
  <c r="H257" i="14"/>
  <c r="I256" i="14"/>
  <c r="H256" i="14"/>
  <c r="I255" i="14"/>
  <c r="H255" i="14"/>
  <c r="I254" i="14"/>
  <c r="H254" i="14"/>
  <c r="I253" i="14"/>
  <c r="H253" i="14"/>
  <c r="I252" i="14"/>
  <c r="H252" i="14"/>
  <c r="I251" i="14"/>
  <c r="H251" i="14"/>
  <c r="I250" i="14"/>
  <c r="H250" i="14"/>
  <c r="I249" i="14"/>
  <c r="H249" i="14"/>
  <c r="I248" i="14"/>
  <c r="H248" i="14"/>
  <c r="I247" i="14"/>
  <c r="H247" i="14"/>
  <c r="I246" i="14"/>
  <c r="H246" i="14"/>
  <c r="I245" i="14"/>
  <c r="H245" i="14"/>
  <c r="I244" i="14"/>
  <c r="H244" i="14"/>
  <c r="I243" i="14"/>
  <c r="H243" i="14"/>
  <c r="I242" i="14"/>
  <c r="H242" i="14"/>
  <c r="I241" i="14"/>
  <c r="H241" i="14"/>
  <c r="I240" i="14"/>
  <c r="H240" i="14"/>
  <c r="I239" i="14"/>
  <c r="H239" i="14"/>
  <c r="I238" i="14"/>
  <c r="H238" i="14"/>
  <c r="I237" i="14"/>
  <c r="H237" i="14"/>
  <c r="I236" i="14"/>
  <c r="H236" i="14"/>
  <c r="I235" i="14"/>
  <c r="H235" i="14"/>
  <c r="I234" i="14"/>
  <c r="H234" i="14"/>
  <c r="I233" i="14"/>
  <c r="H233" i="14"/>
  <c r="I232" i="14"/>
  <c r="H232" i="14"/>
  <c r="I231" i="14"/>
  <c r="H231" i="14"/>
  <c r="I230" i="14"/>
  <c r="H230" i="14"/>
  <c r="I229" i="14"/>
  <c r="H229" i="14"/>
  <c r="I228" i="14"/>
  <c r="H228" i="14"/>
  <c r="I227" i="14"/>
  <c r="H227" i="14"/>
  <c r="I226" i="14"/>
  <c r="H226" i="14"/>
  <c r="I225" i="14"/>
  <c r="H225" i="14"/>
  <c r="I224" i="14"/>
  <c r="H224" i="14"/>
  <c r="I223" i="14"/>
  <c r="H223" i="14"/>
  <c r="I222" i="14"/>
  <c r="H222" i="14"/>
  <c r="I221" i="14"/>
  <c r="H221" i="14"/>
  <c r="I220" i="14"/>
  <c r="H220" i="14"/>
  <c r="I219" i="14"/>
  <c r="H219" i="14"/>
  <c r="I218" i="14"/>
  <c r="H218" i="14"/>
  <c r="I217" i="14"/>
  <c r="H217" i="14"/>
  <c r="I216" i="14"/>
  <c r="H216" i="14"/>
  <c r="I215" i="14"/>
  <c r="H215" i="14"/>
  <c r="I214" i="14"/>
  <c r="H214" i="14"/>
  <c r="I213" i="14"/>
  <c r="H213" i="14"/>
  <c r="I212" i="14"/>
  <c r="H212" i="14"/>
  <c r="I211" i="14"/>
  <c r="H211" i="14"/>
  <c r="I210" i="14"/>
  <c r="H210" i="14"/>
  <c r="I209" i="14"/>
  <c r="H209" i="14"/>
  <c r="I208" i="14"/>
  <c r="H208" i="14"/>
  <c r="I207" i="14"/>
  <c r="H207" i="14"/>
  <c r="I206" i="14"/>
  <c r="H206" i="14"/>
  <c r="I205" i="14"/>
  <c r="H205" i="14"/>
  <c r="I204" i="14"/>
  <c r="H204" i="14"/>
  <c r="I203" i="14"/>
  <c r="H203" i="14"/>
  <c r="I202" i="14"/>
  <c r="H202" i="14"/>
  <c r="I201" i="14"/>
  <c r="H201" i="14"/>
  <c r="I200" i="14"/>
  <c r="H200" i="14"/>
  <c r="I199" i="14"/>
  <c r="H199" i="14"/>
  <c r="I198" i="14"/>
  <c r="H198" i="14"/>
  <c r="I197" i="14"/>
  <c r="H197" i="14"/>
  <c r="I196" i="14"/>
  <c r="H196" i="14"/>
  <c r="I195" i="14"/>
  <c r="H195" i="14"/>
  <c r="I194" i="14"/>
  <c r="H194" i="14"/>
  <c r="I193" i="14"/>
  <c r="H193" i="14"/>
  <c r="I192" i="14"/>
  <c r="H192" i="14"/>
  <c r="I191" i="14"/>
  <c r="H191" i="14"/>
  <c r="I190" i="14"/>
  <c r="H190" i="14"/>
  <c r="I189" i="14"/>
  <c r="H189" i="14"/>
  <c r="I188" i="14"/>
  <c r="H188" i="14"/>
  <c r="I187" i="14"/>
  <c r="H187" i="14"/>
  <c r="I186" i="14"/>
  <c r="H186" i="14"/>
  <c r="I185" i="14"/>
  <c r="H185" i="14"/>
  <c r="I184" i="14"/>
  <c r="H184" i="14"/>
  <c r="I183" i="14"/>
  <c r="H183" i="14"/>
  <c r="I182" i="14"/>
  <c r="H182" i="14"/>
  <c r="I181" i="14"/>
  <c r="H181" i="14"/>
  <c r="I180" i="14"/>
  <c r="H180" i="14"/>
  <c r="I179" i="14"/>
  <c r="H179" i="14"/>
  <c r="I178" i="14"/>
  <c r="H178" i="14"/>
  <c r="I177" i="14"/>
  <c r="H177" i="14"/>
  <c r="I176" i="14"/>
  <c r="H176" i="14"/>
  <c r="I175" i="14"/>
  <c r="H175" i="14"/>
  <c r="I174" i="14"/>
  <c r="H174" i="14"/>
  <c r="I173" i="14"/>
  <c r="H173" i="14"/>
  <c r="I172" i="14"/>
  <c r="H172" i="14"/>
  <c r="I171" i="14"/>
  <c r="H171" i="14"/>
  <c r="I170" i="14"/>
  <c r="H170" i="14"/>
  <c r="I169" i="14"/>
  <c r="H169" i="14"/>
  <c r="I168" i="14"/>
  <c r="H168" i="14"/>
  <c r="I167" i="14"/>
  <c r="H167" i="14"/>
  <c r="I166" i="14"/>
  <c r="H166" i="14"/>
  <c r="I165" i="14"/>
  <c r="H165" i="14"/>
  <c r="I164" i="14"/>
  <c r="H164" i="14"/>
  <c r="I163" i="14"/>
  <c r="H163" i="14"/>
  <c r="I162" i="14"/>
  <c r="H162" i="14"/>
  <c r="I161" i="14"/>
  <c r="H161" i="14"/>
  <c r="I160" i="14"/>
  <c r="H160" i="14"/>
  <c r="I159" i="14"/>
  <c r="H159" i="14"/>
  <c r="I158" i="14"/>
  <c r="H158" i="14"/>
  <c r="I157" i="14"/>
  <c r="H157" i="14"/>
  <c r="I156" i="14"/>
  <c r="H156" i="14"/>
  <c r="I155" i="14"/>
  <c r="H155" i="14"/>
  <c r="I154" i="14"/>
  <c r="H154" i="14"/>
  <c r="I153" i="14"/>
  <c r="H153" i="14"/>
  <c r="I152" i="14"/>
  <c r="H152" i="14"/>
  <c r="I151" i="14"/>
  <c r="H151" i="14"/>
  <c r="I150" i="14"/>
  <c r="H150" i="14"/>
  <c r="I149" i="14"/>
  <c r="H149" i="14"/>
  <c r="I148" i="14"/>
  <c r="H148" i="14"/>
  <c r="I147" i="14"/>
  <c r="H147" i="14"/>
  <c r="I146" i="14"/>
  <c r="H146" i="14"/>
  <c r="I145" i="14"/>
  <c r="H145" i="14"/>
  <c r="I144" i="14"/>
  <c r="H144" i="14"/>
  <c r="I143" i="14"/>
  <c r="H143" i="14"/>
  <c r="I142" i="14"/>
  <c r="H142" i="14"/>
  <c r="I141" i="14"/>
  <c r="H141" i="14"/>
  <c r="I140" i="14"/>
  <c r="H140" i="14"/>
  <c r="I139" i="14"/>
  <c r="H139" i="14"/>
  <c r="I138" i="14"/>
  <c r="H138" i="14"/>
  <c r="I137" i="14"/>
  <c r="H137" i="14"/>
  <c r="I136" i="14"/>
  <c r="H136" i="14"/>
  <c r="I135" i="14"/>
  <c r="H135" i="14"/>
  <c r="I134" i="14"/>
  <c r="H134" i="14"/>
  <c r="I133" i="14"/>
  <c r="H133" i="14"/>
  <c r="I132" i="14"/>
  <c r="H132" i="14"/>
  <c r="I131" i="14"/>
  <c r="H131" i="14"/>
  <c r="I130" i="14"/>
  <c r="H130" i="14"/>
  <c r="I129" i="14"/>
  <c r="H129" i="14"/>
  <c r="I128" i="14"/>
  <c r="H128" i="14"/>
  <c r="I127" i="14"/>
  <c r="H127" i="14"/>
  <c r="I126" i="14"/>
  <c r="H126" i="14"/>
  <c r="I125" i="14"/>
  <c r="H125" i="14"/>
  <c r="I124" i="14"/>
  <c r="H124" i="14"/>
  <c r="I123" i="14"/>
  <c r="H123" i="14"/>
  <c r="I122" i="14"/>
  <c r="H122" i="14"/>
  <c r="I121" i="14"/>
  <c r="H121" i="14"/>
  <c r="I120" i="14"/>
  <c r="H120" i="14"/>
  <c r="I119" i="14"/>
  <c r="H119" i="14"/>
  <c r="I118" i="14"/>
  <c r="H118" i="14"/>
  <c r="I117" i="14"/>
  <c r="H117" i="14"/>
  <c r="I116" i="14"/>
  <c r="H116" i="14"/>
  <c r="I115" i="14"/>
  <c r="H115" i="14"/>
  <c r="I114" i="14"/>
  <c r="H114" i="14"/>
  <c r="I113" i="14"/>
  <c r="H113" i="14"/>
  <c r="I112" i="14"/>
  <c r="H112" i="14"/>
  <c r="I111" i="14"/>
  <c r="H111" i="14"/>
  <c r="I110" i="14"/>
  <c r="H110" i="14"/>
  <c r="I109" i="14"/>
  <c r="H109" i="14"/>
  <c r="I108" i="14"/>
  <c r="H108" i="14"/>
  <c r="I107" i="14"/>
  <c r="H107" i="14"/>
  <c r="I106" i="14"/>
  <c r="H106" i="14"/>
  <c r="I105" i="14"/>
  <c r="H105" i="14"/>
  <c r="I104" i="14"/>
  <c r="H104" i="14"/>
  <c r="I103" i="14"/>
  <c r="H103" i="14"/>
  <c r="I102" i="14"/>
  <c r="H102" i="14"/>
  <c r="I101" i="14"/>
  <c r="H101" i="14"/>
  <c r="I100" i="14"/>
  <c r="H100" i="14"/>
  <c r="I99" i="14"/>
  <c r="H99" i="14"/>
  <c r="I98" i="14"/>
  <c r="H98" i="14"/>
  <c r="I97" i="14"/>
  <c r="H97" i="14"/>
  <c r="I96" i="14"/>
  <c r="H96" i="14"/>
  <c r="I95" i="14"/>
  <c r="H95" i="14"/>
  <c r="I94" i="14"/>
  <c r="H94" i="14"/>
  <c r="I93" i="14"/>
  <c r="H93" i="14"/>
  <c r="I92" i="14"/>
  <c r="H92" i="14"/>
  <c r="I91" i="14"/>
  <c r="H91" i="14"/>
  <c r="I90" i="14"/>
  <c r="H90" i="14"/>
  <c r="I89" i="14"/>
  <c r="H89" i="14"/>
  <c r="I88" i="14"/>
  <c r="H88" i="14"/>
  <c r="I87" i="14"/>
  <c r="H87" i="14"/>
  <c r="I86" i="14"/>
  <c r="H86" i="14"/>
  <c r="I85" i="14"/>
  <c r="H85" i="14"/>
  <c r="I84" i="14"/>
  <c r="H84" i="14"/>
  <c r="I83" i="14"/>
  <c r="H83" i="14"/>
  <c r="I82" i="14"/>
  <c r="H82" i="14"/>
  <c r="I81" i="14"/>
  <c r="H81" i="14"/>
  <c r="I80" i="14"/>
  <c r="H80" i="14"/>
  <c r="I79" i="14"/>
  <c r="H79" i="14"/>
  <c r="I78" i="14"/>
  <c r="H78" i="14"/>
  <c r="I77" i="14"/>
  <c r="H77" i="14"/>
  <c r="I76" i="14"/>
  <c r="H76" i="14"/>
  <c r="I75" i="14"/>
  <c r="H75" i="14"/>
  <c r="I74" i="14"/>
  <c r="H74" i="14"/>
  <c r="I73" i="14"/>
  <c r="H73" i="14"/>
  <c r="I72" i="14"/>
  <c r="H72" i="14"/>
  <c r="I71" i="14"/>
  <c r="H71" i="14"/>
  <c r="I70" i="14"/>
  <c r="H70" i="14"/>
  <c r="I69" i="14"/>
  <c r="H69" i="14"/>
  <c r="I68" i="14"/>
  <c r="H68" i="14"/>
  <c r="I67" i="14"/>
  <c r="H67" i="14"/>
  <c r="I66" i="14"/>
  <c r="H66" i="14"/>
  <c r="I65" i="14"/>
  <c r="H65" i="14"/>
  <c r="I64" i="14"/>
  <c r="H64" i="14"/>
  <c r="I63" i="14"/>
  <c r="H63" i="14"/>
  <c r="I62" i="14"/>
  <c r="H62" i="14"/>
  <c r="I61" i="14"/>
  <c r="H61" i="14"/>
  <c r="I60" i="14"/>
  <c r="H60" i="14"/>
  <c r="I59" i="14"/>
  <c r="H59" i="14"/>
  <c r="I58" i="14"/>
  <c r="H58" i="14"/>
  <c r="I57" i="14"/>
  <c r="H57" i="14"/>
  <c r="I56" i="14"/>
  <c r="H56" i="14"/>
  <c r="I55" i="14"/>
  <c r="H55" i="14"/>
  <c r="I54" i="14"/>
  <c r="H54" i="14"/>
  <c r="I53" i="14"/>
  <c r="H53" i="14"/>
  <c r="I52" i="14"/>
  <c r="H52" i="14"/>
  <c r="I51" i="14"/>
  <c r="H51" i="14"/>
  <c r="I50" i="14"/>
  <c r="H50" i="14"/>
  <c r="I49" i="14"/>
  <c r="H49" i="14"/>
  <c r="I48" i="14"/>
  <c r="H48" i="14"/>
  <c r="I47" i="14"/>
  <c r="H47" i="14"/>
  <c r="I46" i="14"/>
  <c r="H46" i="14"/>
  <c r="I45" i="14"/>
  <c r="H45" i="14"/>
  <c r="I44" i="14"/>
  <c r="H44" i="14"/>
  <c r="I43" i="14"/>
  <c r="H43" i="14"/>
  <c r="I42" i="14"/>
  <c r="H42" i="14"/>
  <c r="I41" i="14"/>
  <c r="H41" i="14"/>
  <c r="I40" i="14"/>
  <c r="H40" i="14"/>
  <c r="I39" i="14"/>
  <c r="H39" i="14"/>
  <c r="I38" i="14"/>
  <c r="H38" i="14"/>
  <c r="I37" i="14"/>
  <c r="H37" i="14"/>
  <c r="I36" i="14"/>
  <c r="H36" i="14"/>
  <c r="I35" i="14"/>
  <c r="H35" i="14"/>
  <c r="I34" i="14"/>
  <c r="H34" i="14"/>
  <c r="I33" i="14"/>
  <c r="H33" i="14"/>
  <c r="I32" i="14"/>
  <c r="H32" i="14"/>
  <c r="I31" i="14"/>
  <c r="H31" i="14"/>
  <c r="I30" i="14"/>
  <c r="H30" i="14"/>
  <c r="I29" i="14"/>
  <c r="H29" i="14"/>
  <c r="I28" i="14"/>
  <c r="H28" i="14"/>
  <c r="I27" i="14"/>
  <c r="H27" i="14"/>
  <c r="I26" i="14"/>
  <c r="H26" i="14"/>
  <c r="I25" i="14"/>
  <c r="H25" i="14"/>
  <c r="I24" i="14"/>
  <c r="H24" i="14"/>
  <c r="I23" i="14"/>
  <c r="H23" i="14"/>
  <c r="I22" i="14"/>
  <c r="H22" i="14"/>
  <c r="I21" i="14"/>
  <c r="H21" i="14"/>
  <c r="I20" i="14"/>
  <c r="H20" i="14"/>
  <c r="I19" i="14"/>
  <c r="H19" i="14"/>
  <c r="I18" i="14"/>
  <c r="H18" i="14"/>
  <c r="I17" i="14"/>
  <c r="H17" i="14"/>
  <c r="I16" i="14"/>
  <c r="H16" i="14"/>
  <c r="I15" i="14"/>
  <c r="H15" i="14"/>
  <c r="I14" i="14"/>
  <c r="H14" i="14"/>
  <c r="I13" i="14"/>
  <c r="H13" i="14"/>
  <c r="I12" i="14"/>
  <c r="H12" i="14"/>
  <c r="I11" i="14"/>
  <c r="H11" i="14"/>
  <c r="I10" i="14"/>
  <c r="H10" i="14"/>
  <c r="H24" i="16"/>
  <c r="H23" i="16"/>
  <c r="H22" i="16"/>
  <c r="H21" i="16"/>
  <c r="H20" i="16"/>
  <c r="H19" i="16"/>
  <c r="H18" i="16"/>
  <c r="H17" i="16"/>
  <c r="H16" i="16"/>
  <c r="H15" i="16"/>
  <c r="H14" i="16"/>
  <c r="H13" i="16"/>
  <c r="H12" i="16"/>
  <c r="H11" i="16"/>
  <c r="H10" i="16"/>
  <c r="H81" i="13"/>
  <c r="H80" i="13"/>
  <c r="H79" i="13"/>
  <c r="H78" i="13"/>
  <c r="H77" i="13"/>
  <c r="H76" i="13"/>
  <c r="H75" i="13"/>
  <c r="H74" i="13"/>
  <c r="H73" i="13"/>
  <c r="H72" i="13"/>
  <c r="H71" i="13"/>
  <c r="H70" i="13"/>
  <c r="H69" i="13"/>
  <c r="H68" i="13"/>
  <c r="H67" i="13"/>
  <c r="H66" i="13"/>
  <c r="H65" i="13"/>
  <c r="H64" i="13"/>
  <c r="H63" i="13"/>
  <c r="H62" i="13"/>
  <c r="H61" i="13"/>
  <c r="H60" i="13"/>
  <c r="H59" i="13"/>
  <c r="H58" i="13"/>
  <c r="H57" i="13"/>
  <c r="H56" i="13"/>
  <c r="H55" i="13"/>
  <c r="H54" i="13"/>
  <c r="H53" i="13"/>
  <c r="H52" i="13"/>
  <c r="H51" i="13"/>
  <c r="H50" i="13"/>
  <c r="H49" i="13"/>
  <c r="H48" i="13"/>
  <c r="H47" i="13"/>
  <c r="H46" i="13"/>
  <c r="H45" i="13"/>
  <c r="H44" i="13"/>
  <c r="H43" i="13"/>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11" i="13"/>
  <c r="H10" i="13"/>
  <c r="D6" i="4"/>
  <c r="C6" i="4"/>
  <c r="C3" i="18"/>
  <c r="C2" i="18"/>
  <c r="E1" i="18"/>
  <c r="C1" i="18"/>
  <c r="C3" i="15"/>
  <c r="C2" i="15"/>
  <c r="E1" i="15"/>
  <c r="C1" i="15"/>
  <c r="C3" i="6"/>
  <c r="C2" i="6"/>
  <c r="E1" i="6"/>
  <c r="C1" i="6"/>
  <c r="C3" i="17"/>
  <c r="C2" i="17"/>
  <c r="E1" i="17"/>
  <c r="C1" i="17"/>
  <c r="C3" i="14"/>
  <c r="C2" i="14"/>
  <c r="E1" i="14"/>
  <c r="C1" i="14"/>
  <c r="C3" i="16"/>
  <c r="C2" i="16"/>
  <c r="E1" i="16"/>
  <c r="C1" i="16"/>
  <c r="C3" i="13"/>
  <c r="C2" i="13"/>
  <c r="E1" i="13"/>
  <c r="C1" i="13"/>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6" i="11"/>
  <c r="H107" i="11"/>
  <c r="H108" i="11"/>
  <c r="H109" i="11"/>
  <c r="H110" i="11"/>
  <c r="H111" i="11"/>
  <c r="H112" i="11"/>
  <c r="H113" i="11"/>
  <c r="H114" i="11"/>
  <c r="H115" i="11"/>
  <c r="H116" i="11"/>
  <c r="H117" i="11"/>
  <c r="H118" i="11"/>
  <c r="H119" i="11"/>
  <c r="H120" i="11"/>
  <c r="H121" i="11"/>
  <c r="H122" i="11"/>
  <c r="H123" i="11"/>
  <c r="H124" i="11"/>
  <c r="H125" i="11"/>
  <c r="H126" i="11"/>
  <c r="H127" i="11"/>
  <c r="H128" i="11"/>
  <c r="H129" i="11"/>
  <c r="H130" i="11"/>
  <c r="H131" i="11"/>
  <c r="H132" i="11"/>
  <c r="H133" i="11"/>
  <c r="H134" i="11"/>
  <c r="H135" i="11"/>
  <c r="H136" i="11"/>
  <c r="H137" i="11"/>
  <c r="H138" i="11"/>
  <c r="H139" i="11"/>
  <c r="H140" i="11"/>
  <c r="H141" i="11"/>
  <c r="H142" i="11"/>
  <c r="H143" i="11"/>
  <c r="H144" i="11"/>
  <c r="H145" i="11"/>
  <c r="H146" i="11"/>
  <c r="H147" i="11"/>
  <c r="H148" i="11"/>
  <c r="H149" i="11"/>
  <c r="H150" i="11"/>
  <c r="H151" i="11"/>
  <c r="H152" i="11"/>
  <c r="H153" i="11"/>
  <c r="H154" i="11"/>
  <c r="H155" i="11"/>
  <c r="H156" i="11"/>
  <c r="H157" i="11"/>
  <c r="H158" i="11"/>
  <c r="H159" i="11"/>
  <c r="H160" i="11"/>
  <c r="H161" i="11"/>
  <c r="H162" i="11"/>
  <c r="H163" i="11"/>
  <c r="H164" i="11"/>
  <c r="H165" i="11"/>
  <c r="H166" i="11"/>
  <c r="H167" i="11"/>
  <c r="H168" i="11"/>
  <c r="H169" i="11"/>
  <c r="H170" i="11"/>
  <c r="H171" i="11"/>
  <c r="H172" i="11"/>
  <c r="H173" i="11"/>
  <c r="H174" i="11"/>
  <c r="H175" i="11"/>
  <c r="H176" i="11"/>
  <c r="H177" i="11"/>
  <c r="H178" i="11"/>
  <c r="H179" i="11"/>
  <c r="H180" i="11"/>
  <c r="H181" i="11"/>
  <c r="H182" i="11"/>
  <c r="H183" i="11"/>
  <c r="H184" i="11"/>
  <c r="H185" i="11"/>
  <c r="H186" i="11"/>
  <c r="H187" i="11"/>
  <c r="H188" i="11"/>
  <c r="H189" i="11"/>
  <c r="H190" i="11"/>
  <c r="H191" i="11"/>
  <c r="H192" i="11"/>
  <c r="H193" i="11"/>
  <c r="H194" i="11"/>
  <c r="H195" i="11"/>
  <c r="H196" i="11"/>
  <c r="H197" i="11"/>
  <c r="H198" i="11"/>
  <c r="H199" i="11"/>
  <c r="H200" i="11"/>
  <c r="H201" i="11"/>
  <c r="H202" i="11"/>
  <c r="H203" i="11"/>
  <c r="H204" i="11"/>
  <c r="H205" i="11"/>
  <c r="H206" i="11"/>
  <c r="H207" i="11"/>
  <c r="H208" i="11"/>
  <c r="H209" i="11"/>
  <c r="H210" i="11"/>
  <c r="H211" i="11"/>
  <c r="H212" i="11"/>
  <c r="H213" i="11"/>
  <c r="H214" i="11"/>
  <c r="H215" i="11"/>
  <c r="H216" i="11"/>
  <c r="H217" i="11"/>
  <c r="H218" i="11"/>
  <c r="H219" i="11"/>
  <c r="H220" i="11"/>
  <c r="H221" i="11"/>
  <c r="H222" i="11"/>
  <c r="H223" i="11"/>
  <c r="H224" i="11"/>
  <c r="H225" i="11"/>
  <c r="H226" i="11"/>
  <c r="H227" i="11"/>
  <c r="H228" i="11"/>
  <c r="H229" i="11"/>
  <c r="H230" i="11"/>
  <c r="H231" i="11"/>
  <c r="H232" i="11"/>
  <c r="H233" i="11"/>
  <c r="H234" i="11"/>
  <c r="H235" i="11"/>
  <c r="H236" i="11"/>
  <c r="H237" i="11"/>
  <c r="H238" i="11"/>
  <c r="H239" i="11"/>
  <c r="H240" i="11"/>
  <c r="H241" i="11"/>
  <c r="H242" i="11"/>
  <c r="H243" i="11"/>
  <c r="H244" i="11"/>
  <c r="H245" i="11"/>
  <c r="H246" i="11"/>
  <c r="H247" i="11"/>
  <c r="H248" i="11"/>
  <c r="H249" i="11"/>
  <c r="H250" i="11"/>
  <c r="H251" i="11"/>
  <c r="H252" i="11"/>
  <c r="H253" i="11"/>
  <c r="H254" i="11"/>
  <c r="H255" i="11"/>
  <c r="H256" i="11"/>
  <c r="H257" i="11"/>
  <c r="H258" i="11"/>
  <c r="H259" i="11"/>
  <c r="H260" i="11"/>
  <c r="H261" i="11"/>
  <c r="H262" i="11"/>
  <c r="H263" i="11"/>
  <c r="H264" i="11"/>
  <c r="H265" i="11"/>
  <c r="H266" i="11"/>
  <c r="H267" i="11"/>
  <c r="H268" i="11"/>
  <c r="H269" i="11"/>
  <c r="H270" i="11"/>
  <c r="H271" i="11"/>
  <c r="H272" i="11"/>
  <c r="H273" i="11"/>
  <c r="H274" i="11"/>
  <c r="H275" i="11"/>
  <c r="H276" i="11"/>
  <c r="H277" i="11"/>
  <c r="H278" i="11"/>
  <c r="H279" i="11"/>
  <c r="H280" i="11"/>
  <c r="H281" i="11"/>
  <c r="H282" i="11"/>
  <c r="H283" i="11"/>
  <c r="H284" i="11"/>
  <c r="H285" i="11"/>
  <c r="H286" i="11"/>
  <c r="H287" i="11"/>
  <c r="H288" i="11"/>
  <c r="H289" i="11"/>
  <c r="H290" i="11"/>
  <c r="H291" i="11"/>
  <c r="H292" i="11"/>
  <c r="H293" i="11"/>
  <c r="H294" i="11"/>
  <c r="H295" i="11"/>
  <c r="H296" i="11"/>
  <c r="H297" i="11"/>
  <c r="H298" i="11"/>
  <c r="H299" i="11"/>
  <c r="H300" i="11"/>
  <c r="H301" i="11"/>
  <c r="H302" i="11"/>
  <c r="H303" i="11"/>
  <c r="H304" i="11"/>
  <c r="H305" i="11"/>
  <c r="H306" i="11"/>
  <c r="H307" i="11"/>
  <c r="H308" i="11"/>
  <c r="H309" i="11"/>
  <c r="H310" i="11"/>
  <c r="H311" i="11"/>
  <c r="H312" i="11"/>
  <c r="H313" i="11"/>
  <c r="H314" i="11"/>
  <c r="H315" i="11"/>
  <c r="H316" i="11"/>
  <c r="H317" i="11"/>
  <c r="H318" i="11"/>
  <c r="H319" i="11"/>
  <c r="H320" i="11"/>
  <c r="H321" i="11"/>
  <c r="H322" i="11"/>
  <c r="H323" i="11"/>
  <c r="H324" i="11"/>
  <c r="H325" i="11"/>
  <c r="H326" i="11"/>
  <c r="H327" i="11"/>
  <c r="H328" i="11"/>
  <c r="H329" i="11"/>
  <c r="H330" i="11"/>
  <c r="H331" i="11"/>
  <c r="H332" i="11"/>
  <c r="H333" i="11"/>
  <c r="H334" i="11"/>
  <c r="H335" i="11"/>
  <c r="H336" i="11"/>
  <c r="H337" i="11"/>
  <c r="H338" i="11"/>
  <c r="H339" i="11"/>
  <c r="H340" i="11"/>
  <c r="H341" i="11"/>
  <c r="H342" i="11"/>
  <c r="H343" i="11"/>
  <c r="H344" i="11"/>
  <c r="H345" i="11"/>
  <c r="H346" i="11"/>
  <c r="H347" i="11"/>
  <c r="H348" i="11"/>
  <c r="H349" i="11"/>
  <c r="H350" i="11"/>
  <c r="H351" i="11"/>
  <c r="H352" i="11"/>
  <c r="H353" i="11"/>
  <c r="H354" i="11"/>
  <c r="H355" i="11"/>
  <c r="H356" i="11"/>
  <c r="H357" i="11"/>
  <c r="H358" i="11"/>
  <c r="H359" i="11"/>
  <c r="H360" i="11"/>
  <c r="H361" i="11"/>
  <c r="H362" i="11"/>
  <c r="H363" i="11"/>
  <c r="H364" i="11"/>
  <c r="H365" i="11"/>
  <c r="H366" i="11"/>
  <c r="H367" i="11"/>
  <c r="H368" i="11"/>
  <c r="H369" i="11"/>
  <c r="H370" i="11"/>
  <c r="H371" i="11"/>
  <c r="H372" i="11"/>
  <c r="H373" i="11"/>
  <c r="H374" i="11"/>
  <c r="H375" i="11"/>
  <c r="H376" i="11"/>
  <c r="H377" i="11"/>
  <c r="H378" i="11"/>
  <c r="H379" i="11"/>
  <c r="H380" i="11"/>
  <c r="H381" i="11"/>
  <c r="H382" i="11"/>
  <c r="H383" i="11"/>
  <c r="H384" i="11"/>
  <c r="H385" i="11"/>
  <c r="H386" i="11"/>
  <c r="H387" i="11"/>
  <c r="H388" i="11"/>
  <c r="H389" i="11"/>
  <c r="H390" i="11"/>
  <c r="H391" i="11"/>
  <c r="H392" i="11"/>
  <c r="H393" i="11"/>
  <c r="H394" i="11"/>
  <c r="H395" i="11"/>
  <c r="H396" i="11"/>
  <c r="H397" i="11"/>
  <c r="H398" i="11"/>
  <c r="H399" i="11"/>
  <c r="H400" i="11"/>
  <c r="H401" i="11"/>
  <c r="H402" i="11"/>
  <c r="H403" i="11"/>
  <c r="H404" i="11"/>
  <c r="H405" i="11"/>
  <c r="H406" i="11"/>
  <c r="H407" i="11"/>
  <c r="H408" i="11"/>
  <c r="H409" i="11"/>
  <c r="H410" i="11"/>
  <c r="H411" i="11"/>
  <c r="H412" i="11"/>
  <c r="H413" i="11"/>
  <c r="H414" i="11"/>
  <c r="H415" i="11"/>
  <c r="H416" i="11"/>
  <c r="H417" i="11"/>
  <c r="H418" i="11"/>
  <c r="H419" i="11"/>
  <c r="H420" i="11"/>
  <c r="H421" i="11"/>
  <c r="H422" i="11"/>
  <c r="H423" i="11"/>
  <c r="H424" i="11"/>
  <c r="H425" i="11"/>
  <c r="H426" i="11"/>
  <c r="H427" i="11"/>
  <c r="H428" i="11"/>
  <c r="H429" i="11"/>
  <c r="H430" i="11"/>
  <c r="H431" i="11"/>
  <c r="H432" i="11"/>
  <c r="H433" i="11"/>
  <c r="H434" i="11"/>
  <c r="H435" i="11"/>
  <c r="H436" i="11"/>
  <c r="H437" i="11"/>
  <c r="H438" i="11"/>
  <c r="H439" i="11"/>
  <c r="H440" i="11"/>
  <c r="H441" i="11"/>
  <c r="H442" i="11"/>
  <c r="H443" i="11"/>
  <c r="H444" i="11"/>
  <c r="H445" i="11"/>
  <c r="H446" i="11"/>
  <c r="H447" i="11"/>
  <c r="H448" i="11"/>
  <c r="H449" i="11"/>
  <c r="H450" i="11"/>
  <c r="H451" i="11"/>
  <c r="H452" i="11"/>
  <c r="H453" i="11"/>
  <c r="H454" i="11"/>
  <c r="H455" i="11"/>
  <c r="H456" i="11"/>
  <c r="H457" i="11"/>
  <c r="H458" i="11"/>
  <c r="H459" i="11"/>
  <c r="H460" i="11"/>
  <c r="H461" i="11"/>
  <c r="H462" i="11"/>
  <c r="H463" i="11"/>
  <c r="H464" i="11"/>
  <c r="H465" i="11"/>
  <c r="H466" i="11"/>
  <c r="H467" i="11"/>
  <c r="H468" i="11"/>
  <c r="H469" i="11"/>
  <c r="H470" i="11"/>
  <c r="H471" i="11"/>
  <c r="H472" i="11"/>
  <c r="H473" i="11"/>
  <c r="H474" i="11"/>
  <c r="H475" i="11"/>
  <c r="H476" i="11"/>
  <c r="H477" i="11"/>
  <c r="H478" i="11"/>
  <c r="H479" i="11"/>
  <c r="H480" i="11"/>
  <c r="H481" i="11"/>
  <c r="H482" i="11"/>
  <c r="H483" i="11"/>
  <c r="H484" i="11"/>
  <c r="H485" i="11"/>
  <c r="H486" i="11"/>
  <c r="H487" i="11"/>
  <c r="H488" i="11"/>
  <c r="H489" i="11"/>
  <c r="H490" i="11"/>
  <c r="H491" i="11"/>
  <c r="H492" i="11"/>
  <c r="H493" i="11"/>
  <c r="H494" i="11"/>
  <c r="H495" i="11"/>
  <c r="H496" i="11"/>
  <c r="H497" i="11"/>
  <c r="H498" i="11"/>
  <c r="H499" i="11"/>
  <c r="H500" i="11"/>
  <c r="H501" i="11"/>
  <c r="H502" i="11"/>
  <c r="H503" i="11"/>
  <c r="H504" i="11"/>
  <c r="H505" i="11"/>
  <c r="H506" i="11"/>
  <c r="H507" i="11"/>
  <c r="H508" i="11"/>
  <c r="H509" i="11"/>
  <c r="H510" i="11"/>
  <c r="H511" i="11"/>
  <c r="H512" i="11"/>
  <c r="H513" i="11"/>
  <c r="H514" i="11"/>
  <c r="H515" i="11"/>
  <c r="H516" i="11"/>
  <c r="H517" i="11"/>
  <c r="H518" i="11"/>
  <c r="H519" i="11"/>
  <c r="H520" i="11"/>
  <c r="H521" i="11"/>
  <c r="H522" i="11"/>
  <c r="H523" i="11"/>
  <c r="H524" i="11"/>
  <c r="H525" i="11"/>
  <c r="H526" i="11"/>
  <c r="H527" i="11"/>
  <c r="H528" i="11"/>
  <c r="H529" i="11"/>
  <c r="H530" i="11"/>
  <c r="H531" i="11"/>
  <c r="H532" i="11"/>
  <c r="H533" i="11"/>
  <c r="H534" i="11"/>
  <c r="H535" i="11"/>
  <c r="H536" i="11"/>
  <c r="H537" i="11"/>
  <c r="H538" i="11"/>
  <c r="H539" i="11"/>
  <c r="H540" i="11"/>
  <c r="H541" i="11"/>
  <c r="H542" i="11"/>
  <c r="H543" i="11"/>
  <c r="H544" i="11"/>
  <c r="H545" i="11"/>
  <c r="H546" i="11"/>
  <c r="H547" i="11"/>
  <c r="H548" i="11"/>
  <c r="H549" i="11"/>
  <c r="H550" i="11"/>
  <c r="H551" i="11"/>
  <c r="H552" i="11"/>
  <c r="H553" i="11"/>
  <c r="H554" i="11"/>
  <c r="H555" i="11"/>
  <c r="H556" i="11"/>
  <c r="H557" i="11"/>
  <c r="H558" i="11"/>
  <c r="H559" i="11"/>
  <c r="H560" i="11"/>
  <c r="H561" i="11"/>
  <c r="H562" i="11"/>
  <c r="H563" i="11"/>
  <c r="H564" i="11"/>
  <c r="H565" i="11"/>
  <c r="H566" i="11"/>
  <c r="H567" i="11"/>
  <c r="H568" i="11"/>
  <c r="H569" i="11"/>
  <c r="H570" i="11"/>
  <c r="H571" i="11"/>
  <c r="H572" i="11"/>
  <c r="H573" i="11"/>
  <c r="H574" i="11"/>
  <c r="H575" i="11"/>
  <c r="H576" i="11"/>
  <c r="H577" i="11"/>
  <c r="H578" i="11"/>
  <c r="H579" i="11"/>
  <c r="H580" i="11"/>
  <c r="H581" i="11"/>
  <c r="H582" i="11"/>
  <c r="H583" i="11"/>
  <c r="H584" i="11"/>
  <c r="H585" i="11"/>
  <c r="H586" i="11"/>
  <c r="H587" i="11"/>
  <c r="H588" i="11"/>
  <c r="H589" i="11"/>
  <c r="H590" i="11"/>
  <c r="H591" i="11"/>
  <c r="H592" i="11"/>
  <c r="H593" i="11"/>
  <c r="H594" i="11"/>
  <c r="H595" i="11"/>
  <c r="H596" i="11"/>
  <c r="H597" i="11"/>
  <c r="H598" i="11"/>
  <c r="H599" i="11"/>
  <c r="H600" i="11"/>
  <c r="H601" i="11"/>
  <c r="H602" i="11"/>
  <c r="H603" i="11"/>
  <c r="H604" i="11"/>
  <c r="H605" i="11"/>
  <c r="H606" i="11"/>
  <c r="H607" i="11"/>
  <c r="H608" i="11"/>
  <c r="H609" i="11"/>
  <c r="H610" i="11"/>
  <c r="H611" i="11"/>
  <c r="H612" i="11"/>
  <c r="H613" i="11"/>
  <c r="H614" i="11"/>
  <c r="H615" i="11"/>
  <c r="H616" i="11"/>
  <c r="H617" i="11"/>
  <c r="H618" i="11"/>
  <c r="H619" i="11"/>
  <c r="H620" i="11"/>
  <c r="H621" i="11"/>
  <c r="H622" i="11"/>
  <c r="H623" i="11"/>
  <c r="H624" i="11"/>
  <c r="H625" i="11"/>
  <c r="H626" i="11"/>
  <c r="H627" i="11"/>
  <c r="H628" i="11"/>
  <c r="H629" i="11"/>
  <c r="H630" i="11"/>
  <c r="H631" i="11"/>
  <c r="H632" i="11"/>
  <c r="H633" i="11"/>
  <c r="H634" i="11"/>
  <c r="H635" i="11"/>
  <c r="H636" i="11"/>
  <c r="H637" i="11"/>
  <c r="H638" i="11"/>
  <c r="H639" i="11"/>
  <c r="H640" i="11"/>
  <c r="H641" i="11"/>
  <c r="H642" i="11"/>
  <c r="H643" i="11"/>
  <c r="H644" i="11"/>
  <c r="H645" i="11"/>
  <c r="H646" i="11"/>
  <c r="H647" i="11"/>
  <c r="H648" i="11"/>
  <c r="H649" i="11"/>
  <c r="H650" i="11"/>
  <c r="H651" i="11"/>
  <c r="H652" i="11"/>
  <c r="H653" i="11"/>
  <c r="H654" i="11"/>
  <c r="H655" i="11"/>
  <c r="H656" i="11"/>
  <c r="H657" i="11"/>
  <c r="H658" i="11"/>
  <c r="H659" i="11"/>
  <c r="H660" i="11"/>
  <c r="H661" i="11"/>
  <c r="H662" i="11"/>
  <c r="H663" i="11"/>
  <c r="H664" i="11"/>
  <c r="H665" i="11"/>
  <c r="H666" i="11"/>
  <c r="H667" i="11"/>
  <c r="H668" i="11"/>
  <c r="H669" i="11"/>
  <c r="H670" i="11"/>
  <c r="H671" i="11"/>
  <c r="H672" i="11"/>
  <c r="H673" i="11"/>
  <c r="H674" i="11"/>
  <c r="H675" i="11"/>
  <c r="H676" i="11"/>
  <c r="H677" i="11"/>
  <c r="H678" i="11"/>
  <c r="H679" i="11"/>
  <c r="H680" i="11"/>
  <c r="H681" i="11"/>
  <c r="H682" i="11"/>
  <c r="H683" i="11"/>
  <c r="H684" i="11"/>
  <c r="H685" i="11"/>
  <c r="H686" i="11"/>
  <c r="H687" i="11"/>
  <c r="H688" i="11"/>
  <c r="H689" i="11"/>
  <c r="H690" i="11"/>
  <c r="H691" i="11"/>
  <c r="H692" i="11"/>
  <c r="H693" i="11"/>
  <c r="H694" i="11"/>
  <c r="H695" i="11"/>
  <c r="H696" i="11"/>
  <c r="H697" i="11"/>
  <c r="H698" i="11"/>
  <c r="H699" i="11"/>
  <c r="H700" i="11"/>
  <c r="H701" i="11"/>
  <c r="H702" i="11"/>
  <c r="H703" i="11"/>
  <c r="H704" i="11"/>
  <c r="H705" i="11"/>
  <c r="H706" i="11"/>
  <c r="H707" i="11"/>
  <c r="H708" i="11"/>
  <c r="H709" i="11"/>
  <c r="H710" i="11"/>
  <c r="H711" i="11"/>
  <c r="H712" i="11"/>
  <c r="H713" i="11"/>
  <c r="H714" i="11"/>
  <c r="H715" i="11"/>
  <c r="H716" i="11"/>
  <c r="H717" i="11"/>
  <c r="H718" i="11"/>
  <c r="H719" i="11"/>
  <c r="H720" i="11"/>
  <c r="H721" i="11"/>
  <c r="H722" i="11"/>
  <c r="H723" i="11"/>
  <c r="H724" i="11"/>
  <c r="H725" i="11"/>
  <c r="H726" i="11"/>
  <c r="H727" i="11"/>
  <c r="H728" i="11"/>
  <c r="H729" i="11"/>
  <c r="H730" i="11"/>
  <c r="H731" i="11"/>
  <c r="H732" i="11"/>
  <c r="H733" i="11"/>
  <c r="H734" i="11"/>
  <c r="H735" i="11"/>
  <c r="H736" i="11"/>
  <c r="H737" i="11"/>
  <c r="H738" i="11"/>
  <c r="H739" i="11"/>
  <c r="H740" i="11"/>
  <c r="H741" i="11"/>
  <c r="H742" i="11"/>
  <c r="H743" i="11"/>
  <c r="H744" i="11"/>
  <c r="H745" i="11"/>
  <c r="H746" i="11"/>
  <c r="H747" i="11"/>
  <c r="H748" i="11"/>
  <c r="H749" i="11"/>
  <c r="H750" i="11"/>
  <c r="H751" i="11"/>
  <c r="H752" i="11"/>
  <c r="H753" i="11"/>
  <c r="H754" i="11"/>
  <c r="H755" i="11"/>
  <c r="H756" i="11"/>
  <c r="H757" i="11"/>
  <c r="H758" i="11"/>
  <c r="H759" i="11"/>
  <c r="H760" i="11"/>
  <c r="H761" i="11"/>
  <c r="H762" i="11"/>
  <c r="H763" i="11"/>
  <c r="H764" i="11"/>
  <c r="H765" i="11"/>
  <c r="H766" i="11"/>
  <c r="H767" i="11"/>
  <c r="H768" i="11"/>
  <c r="I10" i="11"/>
  <c r="I11" i="11"/>
  <c r="I12" i="11"/>
  <c r="I13" i="11"/>
  <c r="I14" i="11"/>
  <c r="I15" i="11"/>
  <c r="I16" i="11"/>
  <c r="I17" i="11"/>
  <c r="I18" i="11"/>
  <c r="I19" i="11"/>
  <c r="I20" i="11"/>
  <c r="I21" i="11"/>
  <c r="I22" i="11"/>
  <c r="I23" i="11"/>
  <c r="I24" i="11"/>
  <c r="I25" i="11"/>
  <c r="I26" i="11"/>
  <c r="I27" i="11"/>
  <c r="I28" i="11"/>
  <c r="I29" i="11"/>
  <c r="I30" i="11"/>
  <c r="I31" i="11"/>
  <c r="I32" i="11"/>
  <c r="I33" i="11"/>
  <c r="I34" i="11"/>
  <c r="I35" i="11"/>
  <c r="I36" i="11"/>
  <c r="I37" i="11"/>
  <c r="I38" i="11"/>
  <c r="I39" i="11"/>
  <c r="I40" i="11"/>
  <c r="I41" i="11"/>
  <c r="I42" i="11"/>
  <c r="I43" i="11"/>
  <c r="I44" i="11"/>
  <c r="I45" i="11"/>
  <c r="I46" i="11"/>
  <c r="I47" i="11"/>
  <c r="I48" i="11"/>
  <c r="I49" i="11"/>
  <c r="I50" i="11"/>
  <c r="I51" i="11"/>
  <c r="I52" i="11"/>
  <c r="I53" i="11"/>
  <c r="I54" i="11"/>
  <c r="I55" i="11"/>
  <c r="I56" i="11"/>
  <c r="I57" i="11"/>
  <c r="I58" i="11"/>
  <c r="I59" i="11"/>
  <c r="I60" i="11"/>
  <c r="I61" i="11"/>
  <c r="I62" i="11"/>
  <c r="I63" i="11"/>
  <c r="I64" i="11"/>
  <c r="I65" i="11"/>
  <c r="I66" i="11"/>
  <c r="I67" i="11"/>
  <c r="I68" i="11"/>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6" i="11"/>
  <c r="I107" i="11"/>
  <c r="I108" i="11"/>
  <c r="I109" i="11"/>
  <c r="I110" i="11"/>
  <c r="I111" i="11"/>
  <c r="I112" i="11"/>
  <c r="I113" i="11"/>
  <c r="I114" i="11"/>
  <c r="I115" i="11"/>
  <c r="I116" i="11"/>
  <c r="I117" i="11"/>
  <c r="I118" i="11"/>
  <c r="I119" i="11"/>
  <c r="I120" i="11"/>
  <c r="I121" i="11"/>
  <c r="I122" i="11"/>
  <c r="I123" i="11"/>
  <c r="I124" i="11"/>
  <c r="I125" i="11"/>
  <c r="I126" i="11"/>
  <c r="I127" i="11"/>
  <c r="I128" i="11"/>
  <c r="I129" i="11"/>
  <c r="I130" i="11"/>
  <c r="I131" i="11"/>
  <c r="I132" i="11"/>
  <c r="I133" i="11"/>
  <c r="I134" i="11"/>
  <c r="I135" i="11"/>
  <c r="I136" i="11"/>
  <c r="I137" i="11"/>
  <c r="I138" i="11"/>
  <c r="I139" i="11"/>
  <c r="I140" i="11"/>
  <c r="I141" i="11"/>
  <c r="I142" i="11"/>
  <c r="I143" i="11"/>
  <c r="I144" i="11"/>
  <c r="I145" i="11"/>
  <c r="I146" i="11"/>
  <c r="I147" i="11"/>
  <c r="I148" i="11"/>
  <c r="I149" i="11"/>
  <c r="I150" i="11"/>
  <c r="I151" i="11"/>
  <c r="I152" i="11"/>
  <c r="I153" i="11"/>
  <c r="I154" i="11"/>
  <c r="I155" i="11"/>
  <c r="I156" i="11"/>
  <c r="I157" i="11"/>
  <c r="I158" i="11"/>
  <c r="I159" i="11"/>
  <c r="I160" i="11"/>
  <c r="I161" i="11"/>
  <c r="I162" i="11"/>
  <c r="I163" i="11"/>
  <c r="I164" i="11"/>
  <c r="I165" i="11"/>
  <c r="I166" i="11"/>
  <c r="I167" i="11"/>
  <c r="I168" i="11"/>
  <c r="I169" i="11"/>
  <c r="I170" i="11"/>
  <c r="I171" i="11"/>
  <c r="I172" i="11"/>
  <c r="I173" i="11"/>
  <c r="I174" i="11"/>
  <c r="I175" i="11"/>
  <c r="I176" i="11"/>
  <c r="I177" i="11"/>
  <c r="I178" i="11"/>
  <c r="I179" i="11"/>
  <c r="I180" i="11"/>
  <c r="I181" i="11"/>
  <c r="I182" i="11"/>
  <c r="I183" i="11"/>
  <c r="I184" i="11"/>
  <c r="I185" i="11"/>
  <c r="I186" i="11"/>
  <c r="I187" i="11"/>
  <c r="I188" i="11"/>
  <c r="I189" i="11"/>
  <c r="I190" i="11"/>
  <c r="I191" i="11"/>
  <c r="I192" i="11"/>
  <c r="I193" i="11"/>
  <c r="I194" i="11"/>
  <c r="I195" i="11"/>
  <c r="I196" i="11"/>
  <c r="I197" i="11"/>
  <c r="I198" i="11"/>
  <c r="I199" i="11"/>
  <c r="I200" i="11"/>
  <c r="I201" i="11"/>
  <c r="I202" i="11"/>
  <c r="I203" i="11"/>
  <c r="I204" i="11"/>
  <c r="I205" i="11"/>
  <c r="I206" i="11"/>
  <c r="I207" i="11"/>
  <c r="I208" i="11"/>
  <c r="I209" i="11"/>
  <c r="I210" i="11"/>
  <c r="I211" i="11"/>
  <c r="I212" i="11"/>
  <c r="I213" i="11"/>
  <c r="I214" i="11"/>
  <c r="I215" i="11"/>
  <c r="I216" i="11"/>
  <c r="I217" i="11"/>
  <c r="I218" i="11"/>
  <c r="I219" i="11"/>
  <c r="I220" i="11"/>
  <c r="I221" i="11"/>
  <c r="I222" i="11"/>
  <c r="I223" i="11"/>
  <c r="I224" i="11"/>
  <c r="I225" i="11"/>
  <c r="I226" i="11"/>
  <c r="I227" i="11"/>
  <c r="I228" i="11"/>
  <c r="I229" i="11"/>
  <c r="I230" i="11"/>
  <c r="I231" i="11"/>
  <c r="I232" i="11"/>
  <c r="I233" i="11"/>
  <c r="I234" i="11"/>
  <c r="I235" i="11"/>
  <c r="I236" i="11"/>
  <c r="I237" i="11"/>
  <c r="I238" i="11"/>
  <c r="I239" i="11"/>
  <c r="I240" i="11"/>
  <c r="I241" i="11"/>
  <c r="I242" i="11"/>
  <c r="I243" i="11"/>
  <c r="I244" i="11"/>
  <c r="I245" i="11"/>
  <c r="I246" i="11"/>
  <c r="I247" i="11"/>
  <c r="I248" i="11"/>
  <c r="I249" i="11"/>
  <c r="I250" i="11"/>
  <c r="I251" i="11"/>
  <c r="I252" i="11"/>
  <c r="I253" i="11"/>
  <c r="I254" i="11"/>
  <c r="I255" i="11"/>
  <c r="I256" i="11"/>
  <c r="I257" i="11"/>
  <c r="I258" i="11"/>
  <c r="I259" i="11"/>
  <c r="I260" i="11"/>
  <c r="I261" i="11"/>
  <c r="I262" i="11"/>
  <c r="I263" i="11"/>
  <c r="I264" i="11"/>
  <c r="I265" i="11"/>
  <c r="I266" i="11"/>
  <c r="I267" i="11"/>
  <c r="I268" i="11"/>
  <c r="I269" i="11"/>
  <c r="I270" i="11"/>
  <c r="I271" i="11"/>
  <c r="I272" i="11"/>
  <c r="I273" i="11"/>
  <c r="I274" i="11"/>
  <c r="I275" i="11"/>
  <c r="I276" i="11"/>
  <c r="I277" i="11"/>
  <c r="I278" i="11"/>
  <c r="I279" i="11"/>
  <c r="I280" i="11"/>
  <c r="I281" i="11"/>
  <c r="I282" i="11"/>
  <c r="I283" i="11"/>
  <c r="I284" i="11"/>
  <c r="I285" i="11"/>
  <c r="I286" i="11"/>
  <c r="I287" i="11"/>
  <c r="I288" i="11"/>
  <c r="I289" i="11"/>
  <c r="I290" i="11"/>
  <c r="I291" i="11"/>
  <c r="I292" i="11"/>
  <c r="I293" i="11"/>
  <c r="I294" i="11"/>
  <c r="I295" i="11"/>
  <c r="I296" i="11"/>
  <c r="I297" i="11"/>
  <c r="I298" i="11"/>
  <c r="I299" i="11"/>
  <c r="I300" i="11"/>
  <c r="I301" i="11"/>
  <c r="I302" i="11"/>
  <c r="I303" i="11"/>
  <c r="I304" i="11"/>
  <c r="I305" i="11"/>
  <c r="I306" i="11"/>
  <c r="I307" i="11"/>
  <c r="I308" i="11"/>
  <c r="I309" i="11"/>
  <c r="I310" i="11"/>
  <c r="I311" i="11"/>
  <c r="I312" i="11"/>
  <c r="I313" i="11"/>
  <c r="I314" i="11"/>
  <c r="I315" i="11"/>
  <c r="I316" i="11"/>
  <c r="I317" i="11"/>
  <c r="I318" i="11"/>
  <c r="I319" i="11"/>
  <c r="I320" i="11"/>
  <c r="I321" i="11"/>
  <c r="I322" i="11"/>
  <c r="I323" i="11"/>
  <c r="I324" i="11"/>
  <c r="I325" i="11"/>
  <c r="I326" i="11"/>
  <c r="I327" i="11"/>
  <c r="I328" i="11"/>
  <c r="I329" i="11"/>
  <c r="I330" i="11"/>
  <c r="I331" i="11"/>
  <c r="I332" i="11"/>
  <c r="I333" i="11"/>
  <c r="I334" i="11"/>
  <c r="I335" i="11"/>
  <c r="I336" i="11"/>
  <c r="I337" i="11"/>
  <c r="I338" i="11"/>
  <c r="I339" i="11"/>
  <c r="I340" i="11"/>
  <c r="I341" i="11"/>
  <c r="I342" i="11"/>
  <c r="I343" i="11"/>
  <c r="I344" i="11"/>
  <c r="I345" i="11"/>
  <c r="I346" i="11"/>
  <c r="I347" i="11"/>
  <c r="I348" i="11"/>
  <c r="I349" i="11"/>
  <c r="I350" i="11"/>
  <c r="I351" i="11"/>
  <c r="I352" i="11"/>
  <c r="I353" i="11"/>
  <c r="I354" i="11"/>
  <c r="I355" i="11"/>
  <c r="I356" i="11"/>
  <c r="I357" i="11"/>
  <c r="I358" i="11"/>
  <c r="I359" i="11"/>
  <c r="I360" i="11"/>
  <c r="I361" i="11"/>
  <c r="I362" i="11"/>
  <c r="I363" i="11"/>
  <c r="I364" i="11"/>
  <c r="I365" i="11"/>
  <c r="I366" i="11"/>
  <c r="I367" i="11"/>
  <c r="I368" i="11"/>
  <c r="I369" i="11"/>
  <c r="I370" i="11"/>
  <c r="I371" i="11"/>
  <c r="I372" i="11"/>
  <c r="I373" i="11"/>
  <c r="I374" i="11"/>
  <c r="I375" i="11"/>
  <c r="I376" i="11"/>
  <c r="I377" i="11"/>
  <c r="I378" i="11"/>
  <c r="I379" i="11"/>
  <c r="I380" i="11"/>
  <c r="I381" i="11"/>
  <c r="I382" i="11"/>
  <c r="I383" i="11"/>
  <c r="I384" i="11"/>
  <c r="I385" i="11"/>
  <c r="I386" i="11"/>
  <c r="I387" i="11"/>
  <c r="I388" i="11"/>
  <c r="I389" i="11"/>
  <c r="I390" i="11"/>
  <c r="I391" i="11"/>
  <c r="I392" i="11"/>
  <c r="I393" i="11"/>
  <c r="I394" i="11"/>
  <c r="I395" i="11"/>
  <c r="I396" i="11"/>
  <c r="I397" i="11"/>
  <c r="I398" i="11"/>
  <c r="I399" i="11"/>
  <c r="I400" i="11"/>
  <c r="I401" i="11"/>
  <c r="I402" i="11"/>
  <c r="I403" i="11"/>
  <c r="I404" i="11"/>
  <c r="I405" i="11"/>
  <c r="I406" i="11"/>
  <c r="I407" i="11"/>
  <c r="I408" i="11"/>
  <c r="I409" i="11"/>
  <c r="I410" i="11"/>
  <c r="I411" i="11"/>
  <c r="I412" i="11"/>
  <c r="I413" i="11"/>
  <c r="I414" i="11"/>
  <c r="I415" i="11"/>
  <c r="I416" i="11"/>
  <c r="I417" i="11"/>
  <c r="I418" i="11"/>
  <c r="I419" i="11"/>
  <c r="I420" i="11"/>
  <c r="I421" i="11"/>
  <c r="I422" i="11"/>
  <c r="I423" i="11"/>
  <c r="I424" i="11"/>
  <c r="I425" i="11"/>
  <c r="I426" i="11"/>
  <c r="I427" i="11"/>
  <c r="I428" i="11"/>
  <c r="I429" i="11"/>
  <c r="I430" i="11"/>
  <c r="I431" i="11"/>
  <c r="I432" i="11"/>
  <c r="I433" i="11"/>
  <c r="I434" i="11"/>
  <c r="I435" i="11"/>
  <c r="I436" i="11"/>
  <c r="I437" i="11"/>
  <c r="I438" i="11"/>
  <c r="I439" i="11"/>
  <c r="I440" i="11"/>
  <c r="I441" i="11"/>
  <c r="I442" i="11"/>
  <c r="I443" i="11"/>
  <c r="I444" i="11"/>
  <c r="I445" i="11"/>
  <c r="I446" i="11"/>
  <c r="I447" i="11"/>
  <c r="I448" i="11"/>
  <c r="I449" i="11"/>
  <c r="I450" i="11"/>
  <c r="I451" i="11"/>
  <c r="I452" i="11"/>
  <c r="I453" i="11"/>
  <c r="I454" i="11"/>
  <c r="I455" i="11"/>
  <c r="I456" i="11"/>
  <c r="I457" i="11"/>
  <c r="I458" i="11"/>
  <c r="I459" i="11"/>
  <c r="I460" i="11"/>
  <c r="I461" i="11"/>
  <c r="I462" i="11"/>
  <c r="I463" i="11"/>
  <c r="I464" i="11"/>
  <c r="I465" i="11"/>
  <c r="I466" i="11"/>
  <c r="I467" i="11"/>
  <c r="I468" i="11"/>
  <c r="I469" i="11"/>
  <c r="I470" i="11"/>
  <c r="I471" i="11"/>
  <c r="I472" i="11"/>
  <c r="I473" i="11"/>
  <c r="I474" i="11"/>
  <c r="I475" i="11"/>
  <c r="I476" i="11"/>
  <c r="I477" i="11"/>
  <c r="I478" i="11"/>
  <c r="I479" i="11"/>
  <c r="I480" i="11"/>
  <c r="I481" i="11"/>
  <c r="I482" i="11"/>
  <c r="I483" i="11"/>
  <c r="I484" i="11"/>
  <c r="I485" i="11"/>
  <c r="I486" i="11"/>
  <c r="I487" i="11"/>
  <c r="I488" i="11"/>
  <c r="I489" i="11"/>
  <c r="I490" i="11"/>
  <c r="I491" i="11"/>
  <c r="I492" i="11"/>
  <c r="I493" i="11"/>
  <c r="I494" i="11"/>
  <c r="I495" i="11"/>
  <c r="I496" i="11"/>
  <c r="I497" i="11"/>
  <c r="I498" i="11"/>
  <c r="I499" i="11"/>
  <c r="I500" i="11"/>
  <c r="I501" i="11"/>
  <c r="I502" i="11"/>
  <c r="I503" i="11"/>
  <c r="I504" i="11"/>
  <c r="I505" i="11"/>
  <c r="I506" i="11"/>
  <c r="I507" i="11"/>
  <c r="I508" i="11"/>
  <c r="I509" i="11"/>
  <c r="I510" i="11"/>
  <c r="I511" i="11"/>
  <c r="I512" i="11"/>
  <c r="I513" i="11"/>
  <c r="I514" i="11"/>
  <c r="I515" i="11"/>
  <c r="I516" i="11"/>
  <c r="I517" i="11"/>
  <c r="I518" i="11"/>
  <c r="I519" i="11"/>
  <c r="I520" i="11"/>
  <c r="I521" i="11"/>
  <c r="I522" i="11"/>
  <c r="I523" i="11"/>
  <c r="I524" i="11"/>
  <c r="I525" i="11"/>
  <c r="I526" i="11"/>
  <c r="I527" i="11"/>
  <c r="I528" i="11"/>
  <c r="I529" i="11"/>
  <c r="I530" i="11"/>
  <c r="I531" i="11"/>
  <c r="I532" i="11"/>
  <c r="I533" i="11"/>
  <c r="I534" i="11"/>
  <c r="I535" i="11"/>
  <c r="I536" i="11"/>
  <c r="I537" i="11"/>
  <c r="I538" i="11"/>
  <c r="I539" i="11"/>
  <c r="I540" i="11"/>
  <c r="I541" i="11"/>
  <c r="I542" i="11"/>
  <c r="I543" i="11"/>
  <c r="I544" i="11"/>
  <c r="I545" i="11"/>
  <c r="I546" i="11"/>
  <c r="I547" i="11"/>
  <c r="I548" i="11"/>
  <c r="I549" i="11"/>
  <c r="I550" i="11"/>
  <c r="I551" i="11"/>
  <c r="I552" i="11"/>
  <c r="I553" i="11"/>
  <c r="I554" i="11"/>
  <c r="I555" i="11"/>
  <c r="I556" i="11"/>
  <c r="I557" i="11"/>
  <c r="I558" i="11"/>
  <c r="I559" i="11"/>
  <c r="I560" i="11"/>
  <c r="I561" i="11"/>
  <c r="I562" i="11"/>
  <c r="I563" i="11"/>
  <c r="I564" i="11"/>
  <c r="I565" i="11"/>
  <c r="I566" i="11"/>
  <c r="I567" i="11"/>
  <c r="I568" i="11"/>
  <c r="I569" i="11"/>
  <c r="I570" i="11"/>
  <c r="I571" i="11"/>
  <c r="I572" i="11"/>
  <c r="I573" i="11"/>
  <c r="I574" i="11"/>
  <c r="I575" i="11"/>
  <c r="I576" i="11"/>
  <c r="I577" i="11"/>
  <c r="I578" i="11"/>
  <c r="I579" i="11"/>
  <c r="I580" i="11"/>
  <c r="I581" i="11"/>
  <c r="I582" i="11"/>
  <c r="I583" i="11"/>
  <c r="I584" i="11"/>
  <c r="I585" i="11"/>
  <c r="I586" i="11"/>
  <c r="I587" i="11"/>
  <c r="I588" i="11"/>
  <c r="I589" i="11"/>
  <c r="I590" i="11"/>
  <c r="I591" i="11"/>
  <c r="I592" i="11"/>
  <c r="I593" i="11"/>
  <c r="I594" i="11"/>
  <c r="I595" i="11"/>
  <c r="I596" i="11"/>
  <c r="I597" i="11"/>
  <c r="I598" i="11"/>
  <c r="I599" i="11"/>
  <c r="I600" i="11"/>
  <c r="I601" i="11"/>
  <c r="I602" i="11"/>
  <c r="I603" i="11"/>
  <c r="I604" i="11"/>
  <c r="I605" i="11"/>
  <c r="I606" i="11"/>
  <c r="I607" i="11"/>
  <c r="I608" i="11"/>
  <c r="I609" i="11"/>
  <c r="I610" i="11"/>
  <c r="I611" i="11"/>
  <c r="I612" i="11"/>
  <c r="I613" i="11"/>
  <c r="I614" i="11"/>
  <c r="I615" i="11"/>
  <c r="I616" i="11"/>
  <c r="I617" i="11"/>
  <c r="I618" i="11"/>
  <c r="I619" i="11"/>
  <c r="I620" i="11"/>
  <c r="I621" i="11"/>
  <c r="I622" i="11"/>
  <c r="I623" i="11"/>
  <c r="I624" i="11"/>
  <c r="I625" i="11"/>
  <c r="I626" i="11"/>
  <c r="I627" i="11"/>
  <c r="I628" i="11"/>
  <c r="I629" i="11"/>
  <c r="I630" i="11"/>
  <c r="I631" i="11"/>
  <c r="I632" i="11"/>
  <c r="I633" i="11"/>
  <c r="I634" i="11"/>
  <c r="I635" i="11"/>
  <c r="I636" i="11"/>
  <c r="I637" i="11"/>
  <c r="I638" i="11"/>
  <c r="I639" i="11"/>
  <c r="I640" i="11"/>
  <c r="I641" i="11"/>
  <c r="I642" i="11"/>
  <c r="I643" i="11"/>
  <c r="I644" i="11"/>
  <c r="I645" i="11"/>
  <c r="I646" i="11"/>
  <c r="I647" i="11"/>
  <c r="I648" i="11"/>
  <c r="I649" i="11"/>
  <c r="I650" i="11"/>
  <c r="I651" i="11"/>
  <c r="I652" i="11"/>
  <c r="I653" i="11"/>
  <c r="I654" i="11"/>
  <c r="I655" i="11"/>
  <c r="I656" i="11"/>
  <c r="I657" i="11"/>
  <c r="I658" i="11"/>
  <c r="I659" i="11"/>
  <c r="I660" i="11"/>
  <c r="I661" i="11"/>
  <c r="I662" i="11"/>
  <c r="I663" i="11"/>
  <c r="I664" i="11"/>
  <c r="I665" i="11"/>
  <c r="I666" i="11"/>
  <c r="I667" i="11"/>
  <c r="I668" i="11"/>
  <c r="I669" i="11"/>
  <c r="I670" i="11"/>
  <c r="I671" i="11"/>
  <c r="I672" i="11"/>
  <c r="I673" i="11"/>
  <c r="I674" i="11"/>
  <c r="I675" i="11"/>
  <c r="I676" i="11"/>
  <c r="I677" i="11"/>
  <c r="I678" i="11"/>
  <c r="I679" i="11"/>
  <c r="I680" i="11"/>
  <c r="I681" i="11"/>
  <c r="I682" i="11"/>
  <c r="I683" i="11"/>
  <c r="I684" i="11"/>
  <c r="I685" i="11"/>
  <c r="I686" i="11"/>
  <c r="I687" i="11"/>
  <c r="I688" i="11"/>
  <c r="I689" i="11"/>
  <c r="I690" i="11"/>
  <c r="I691" i="11"/>
  <c r="I692" i="11"/>
  <c r="I693" i="11"/>
  <c r="I694" i="11"/>
  <c r="I695" i="11"/>
  <c r="I696" i="11"/>
  <c r="I697" i="11"/>
  <c r="I698" i="11"/>
  <c r="I699" i="11"/>
  <c r="I700" i="11"/>
  <c r="I701" i="11"/>
  <c r="I702" i="11"/>
  <c r="I703" i="11"/>
  <c r="I704" i="11"/>
  <c r="I705" i="11"/>
  <c r="I706" i="11"/>
  <c r="I707" i="11"/>
  <c r="I708" i="11"/>
  <c r="I709" i="11"/>
  <c r="I710" i="11"/>
  <c r="I711" i="11"/>
  <c r="I712" i="11"/>
  <c r="I713" i="11"/>
  <c r="I714" i="11"/>
  <c r="I715" i="11"/>
  <c r="I716" i="11"/>
  <c r="I717" i="11"/>
  <c r="I718" i="11"/>
  <c r="I719" i="11"/>
  <c r="I720" i="11"/>
  <c r="I721" i="11"/>
  <c r="I722" i="11"/>
  <c r="I723" i="11"/>
  <c r="I724" i="11"/>
  <c r="I725" i="11"/>
  <c r="I726" i="11"/>
  <c r="I727" i="11"/>
  <c r="I728" i="11"/>
  <c r="I729" i="11"/>
  <c r="I730" i="11"/>
  <c r="I731" i="11"/>
  <c r="I732" i="11"/>
  <c r="I733" i="11"/>
  <c r="I734" i="11"/>
  <c r="I735" i="11"/>
  <c r="I736" i="11"/>
  <c r="I737" i="11"/>
  <c r="I738" i="11"/>
  <c r="I739" i="11"/>
  <c r="I740" i="11"/>
  <c r="I741" i="11"/>
  <c r="I742" i="11"/>
  <c r="I743" i="11"/>
  <c r="I744" i="11"/>
  <c r="I745" i="11"/>
  <c r="I746" i="11"/>
  <c r="I747" i="11"/>
  <c r="I748" i="11"/>
  <c r="I749" i="11"/>
  <c r="I750" i="11"/>
  <c r="I751" i="11"/>
  <c r="I752" i="11"/>
  <c r="I753" i="11"/>
  <c r="I754" i="11"/>
  <c r="I755" i="11"/>
  <c r="I756" i="11"/>
  <c r="I757" i="11"/>
  <c r="I758" i="11"/>
  <c r="I759" i="11"/>
  <c r="I760" i="11"/>
  <c r="I761" i="11"/>
  <c r="I762" i="11"/>
  <c r="I763" i="11"/>
  <c r="I764" i="11"/>
  <c r="I765" i="11"/>
  <c r="I766" i="11"/>
  <c r="I767" i="11"/>
  <c r="I768" i="11"/>
  <c r="M78" i="2"/>
  <c r="M77" i="2"/>
  <c r="M76" i="2"/>
  <c r="M75" i="2"/>
  <c r="M74" i="2"/>
  <c r="M73" i="2"/>
  <c r="M72" i="2"/>
  <c r="M71" i="2"/>
  <c r="M70" i="2"/>
  <c r="M69" i="2"/>
  <c r="M68" i="2"/>
  <c r="M67" i="2"/>
  <c r="M66" i="2"/>
  <c r="M65" i="2"/>
  <c r="M64" i="2"/>
  <c r="M63" i="2"/>
  <c r="M62" i="2"/>
  <c r="M61" i="2"/>
  <c r="M60" i="2"/>
  <c r="M59" i="2"/>
  <c r="M58" i="2"/>
  <c r="M57" i="2"/>
  <c r="M56" i="2"/>
  <c r="M55" i="2"/>
  <c r="M54" i="2"/>
  <c r="M53" i="2"/>
  <c r="M52" i="2"/>
  <c r="M51" i="2"/>
  <c r="M50" i="2"/>
  <c r="M49" i="2"/>
  <c r="M48" i="2"/>
  <c r="M47" i="2"/>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M12" i="14" l="1"/>
  <c r="K12" i="14"/>
  <c r="M16" i="14"/>
  <c r="K16" i="14"/>
  <c r="M20" i="14"/>
  <c r="K20" i="14"/>
  <c r="M24" i="14"/>
  <c r="K24" i="14"/>
  <c r="M28" i="14"/>
  <c r="K28" i="14"/>
  <c r="M32" i="14"/>
  <c r="K32" i="14"/>
  <c r="M36" i="14"/>
  <c r="K36" i="14"/>
  <c r="M40" i="14"/>
  <c r="K40" i="14"/>
  <c r="M44" i="14"/>
  <c r="K44" i="14"/>
  <c r="M48" i="14"/>
  <c r="K48" i="14"/>
  <c r="M52" i="14"/>
  <c r="K52" i="14"/>
  <c r="M56" i="14"/>
  <c r="K56" i="14"/>
  <c r="M60" i="14"/>
  <c r="K60" i="14"/>
  <c r="M64" i="14"/>
  <c r="K64" i="14"/>
  <c r="M68" i="14"/>
  <c r="K68" i="14"/>
  <c r="M72" i="14"/>
  <c r="K72" i="14"/>
  <c r="M76" i="14"/>
  <c r="K76" i="14"/>
  <c r="M80" i="14"/>
  <c r="K80" i="14"/>
  <c r="M84" i="14"/>
  <c r="K84" i="14"/>
  <c r="M88" i="14"/>
  <c r="K88" i="14"/>
  <c r="M92" i="14"/>
  <c r="K92" i="14"/>
  <c r="M96" i="14"/>
  <c r="K96" i="14"/>
  <c r="M100" i="14"/>
  <c r="K100" i="14"/>
  <c r="M104" i="14"/>
  <c r="K104" i="14"/>
  <c r="M108" i="14"/>
  <c r="K108" i="14"/>
  <c r="M112" i="14"/>
  <c r="K112" i="14"/>
  <c r="M116" i="14"/>
  <c r="K116" i="14"/>
  <c r="M120" i="14"/>
  <c r="K120" i="14"/>
  <c r="M124" i="14"/>
  <c r="K124" i="14"/>
  <c r="M128" i="14"/>
  <c r="K128" i="14"/>
  <c r="M132" i="14"/>
  <c r="K132" i="14"/>
  <c r="M136" i="14"/>
  <c r="K136" i="14"/>
  <c r="M140" i="14"/>
  <c r="K140" i="14"/>
  <c r="M144" i="14"/>
  <c r="K144" i="14"/>
  <c r="M148" i="14"/>
  <c r="K148" i="14"/>
  <c r="M152" i="14"/>
  <c r="K152" i="14"/>
  <c r="M156" i="14"/>
  <c r="K156" i="14"/>
  <c r="M160" i="14"/>
  <c r="K160" i="14"/>
  <c r="M164" i="14"/>
  <c r="K164" i="14"/>
  <c r="M168" i="14"/>
  <c r="K168" i="14"/>
  <c r="M172" i="14"/>
  <c r="K172" i="14"/>
  <c r="M176" i="14"/>
  <c r="K176" i="14"/>
  <c r="M180" i="14"/>
  <c r="K180" i="14"/>
  <c r="M184" i="14"/>
  <c r="K184" i="14"/>
  <c r="M188" i="14"/>
  <c r="K188" i="14"/>
  <c r="M192" i="14"/>
  <c r="K192" i="14"/>
  <c r="M196" i="14"/>
  <c r="K196" i="14"/>
  <c r="M200" i="14"/>
  <c r="K200" i="14"/>
  <c r="M204" i="14"/>
  <c r="K204" i="14"/>
  <c r="M208" i="14"/>
  <c r="K208" i="14"/>
  <c r="M212" i="14"/>
  <c r="K212" i="14"/>
  <c r="M216" i="14"/>
  <c r="K216" i="14"/>
  <c r="M220" i="14"/>
  <c r="K220" i="14"/>
  <c r="M224" i="14"/>
  <c r="K224" i="14"/>
  <c r="M228" i="14"/>
  <c r="K228" i="14"/>
  <c r="M232" i="14"/>
  <c r="K232" i="14"/>
  <c r="M236" i="14"/>
  <c r="K236" i="14"/>
  <c r="M240" i="14"/>
  <c r="K240" i="14"/>
  <c r="M244" i="14"/>
  <c r="K244" i="14"/>
  <c r="M248" i="14"/>
  <c r="K248" i="14"/>
  <c r="M252" i="14"/>
  <c r="K252" i="14"/>
  <c r="M256" i="14"/>
  <c r="K256" i="14"/>
  <c r="M260" i="14"/>
  <c r="K260" i="14"/>
  <c r="M264" i="14"/>
  <c r="K264" i="14"/>
  <c r="M268" i="14"/>
  <c r="K268" i="14"/>
  <c r="M272" i="14"/>
  <c r="K272" i="14"/>
  <c r="K276" i="14"/>
  <c r="M276" i="14"/>
  <c r="M280" i="14"/>
  <c r="K280" i="14"/>
  <c r="M284" i="14"/>
  <c r="K284" i="14"/>
  <c r="M288" i="14"/>
  <c r="K288" i="14"/>
  <c r="M292" i="14"/>
  <c r="K292" i="14"/>
  <c r="K296" i="14"/>
  <c r="M296" i="14"/>
  <c r="M300" i="14"/>
  <c r="K300" i="14"/>
  <c r="M304" i="14"/>
  <c r="K304" i="14"/>
  <c r="K308" i="14"/>
  <c r="M308" i="14"/>
  <c r="M312" i="14"/>
  <c r="K312" i="14"/>
  <c r="M316" i="14"/>
  <c r="K316" i="14"/>
  <c r="M320" i="14"/>
  <c r="K320" i="14"/>
  <c r="M324" i="14"/>
  <c r="K324" i="14"/>
  <c r="M328" i="14"/>
  <c r="K328" i="14"/>
  <c r="M332" i="14"/>
  <c r="K332" i="14"/>
  <c r="M336" i="14"/>
  <c r="K336" i="14"/>
  <c r="K340" i="14"/>
  <c r="M340" i="14"/>
  <c r="M344" i="14"/>
  <c r="K344" i="14"/>
  <c r="K348" i="14"/>
  <c r="M348" i="14"/>
  <c r="M352" i="14"/>
  <c r="K352" i="14"/>
  <c r="M356" i="14"/>
  <c r="K356" i="14"/>
  <c r="K360" i="14"/>
  <c r="M360" i="14"/>
  <c r="M364" i="14"/>
  <c r="K364" i="14"/>
  <c r="M368" i="14"/>
  <c r="K368" i="14"/>
  <c r="K372" i="14"/>
  <c r="M372" i="14"/>
  <c r="M376" i="14"/>
  <c r="K376" i="14"/>
  <c r="M380" i="14"/>
  <c r="K380" i="14"/>
  <c r="K384" i="14"/>
  <c r="M384" i="14"/>
  <c r="M388" i="14"/>
  <c r="K388" i="14"/>
  <c r="M392" i="14"/>
  <c r="K392" i="14"/>
  <c r="M396" i="14"/>
  <c r="K396" i="14"/>
  <c r="M400" i="14"/>
  <c r="K400" i="14"/>
  <c r="K404" i="14"/>
  <c r="M404" i="14"/>
  <c r="M408" i="14"/>
  <c r="K408" i="14"/>
  <c r="M412" i="14"/>
  <c r="K412" i="14"/>
  <c r="K416" i="14"/>
  <c r="M416" i="14"/>
  <c r="M420" i="14"/>
  <c r="K420" i="14"/>
  <c r="K424" i="14"/>
  <c r="M424" i="14"/>
  <c r="M428" i="14"/>
  <c r="K428" i="14"/>
  <c r="K432" i="14"/>
  <c r="M432" i="14"/>
  <c r="K436" i="14"/>
  <c r="M436" i="14"/>
  <c r="M440" i="14"/>
  <c r="K440" i="14"/>
  <c r="M444" i="14"/>
  <c r="K444" i="14"/>
  <c r="M448" i="14"/>
  <c r="K448" i="14"/>
  <c r="K452" i="14"/>
  <c r="M452" i="14"/>
  <c r="M456" i="14"/>
  <c r="K456" i="14"/>
  <c r="M460" i="14"/>
  <c r="K460" i="14"/>
  <c r="M464" i="14"/>
  <c r="K464" i="14"/>
  <c r="M468" i="14"/>
  <c r="K468" i="14"/>
  <c r="M472" i="14"/>
  <c r="K472" i="14"/>
  <c r="M476" i="14"/>
  <c r="K476" i="14"/>
  <c r="M480" i="14"/>
  <c r="K480" i="14"/>
  <c r="M484" i="14"/>
  <c r="K484" i="14"/>
  <c r="K488" i="14"/>
  <c r="M488" i="14"/>
  <c r="M492" i="14"/>
  <c r="K492" i="14"/>
  <c r="M496" i="14"/>
  <c r="K496" i="14"/>
  <c r="M500" i="14"/>
  <c r="K500" i="14"/>
  <c r="M504" i="14"/>
  <c r="K504" i="14"/>
  <c r="K508" i="14"/>
  <c r="M508" i="14"/>
  <c r="M512" i="14"/>
  <c r="K512" i="14"/>
  <c r="K516" i="14"/>
  <c r="M516" i="14"/>
  <c r="M520" i="14"/>
  <c r="K520" i="14"/>
  <c r="M524" i="14"/>
  <c r="K524" i="14"/>
  <c r="M528" i="14"/>
  <c r="K528" i="14"/>
  <c r="K532" i="14"/>
  <c r="M532" i="14"/>
  <c r="M536" i="14"/>
  <c r="K536" i="14"/>
  <c r="M540" i="14"/>
  <c r="K540" i="14"/>
  <c r="M544" i="14"/>
  <c r="K544" i="14"/>
  <c r="K548" i="14"/>
  <c r="M548" i="14"/>
  <c r="M552" i="14"/>
  <c r="K552" i="14"/>
  <c r="M556" i="14"/>
  <c r="K556" i="14"/>
  <c r="M560" i="14"/>
  <c r="K560" i="14"/>
  <c r="M564" i="14"/>
  <c r="K564" i="14"/>
  <c r="M568" i="14"/>
  <c r="K568" i="14"/>
  <c r="M572" i="14"/>
  <c r="K572" i="14"/>
  <c r="M576" i="14"/>
  <c r="K576" i="14"/>
  <c r="M580" i="14"/>
  <c r="K580" i="14"/>
  <c r="M584" i="14"/>
  <c r="K584" i="14"/>
  <c r="M588" i="14"/>
  <c r="K588" i="14"/>
  <c r="M592" i="14"/>
  <c r="K592" i="14"/>
  <c r="M596" i="14"/>
  <c r="K596" i="14"/>
  <c r="M600" i="14"/>
  <c r="K600" i="14"/>
  <c r="M604" i="14"/>
  <c r="K604" i="14"/>
  <c r="M608" i="14"/>
  <c r="K608" i="14"/>
  <c r="K612" i="14"/>
  <c r="M612" i="14"/>
  <c r="M616" i="14"/>
  <c r="K616" i="14"/>
  <c r="M620" i="14"/>
  <c r="K620" i="14"/>
  <c r="M624" i="14"/>
  <c r="K624" i="14"/>
  <c r="M628" i="14"/>
  <c r="K628" i="14"/>
  <c r="M632" i="14"/>
  <c r="K632" i="14"/>
  <c r="M636" i="14"/>
  <c r="K636" i="14"/>
  <c r="M640" i="14"/>
  <c r="K640" i="14"/>
  <c r="M644" i="14"/>
  <c r="K644" i="14"/>
  <c r="M648" i="14"/>
  <c r="K648" i="14"/>
  <c r="M652" i="14"/>
  <c r="K652" i="14"/>
  <c r="K656" i="14"/>
  <c r="M656" i="14"/>
  <c r="M660" i="14"/>
  <c r="K660" i="14"/>
  <c r="M664" i="14"/>
  <c r="K664" i="14"/>
  <c r="M668" i="14"/>
  <c r="K668" i="14"/>
  <c r="M672" i="14"/>
  <c r="K672" i="14"/>
  <c r="K676" i="14"/>
  <c r="M676" i="14"/>
  <c r="M680" i="14"/>
  <c r="K680" i="14"/>
  <c r="M684" i="14"/>
  <c r="K684" i="14"/>
  <c r="M688" i="14"/>
  <c r="K688" i="14"/>
  <c r="M692" i="14"/>
  <c r="K692" i="14"/>
  <c r="K696" i="14"/>
  <c r="M696" i="14"/>
  <c r="M700" i="14"/>
  <c r="K700" i="14"/>
  <c r="M704" i="14"/>
  <c r="K704" i="14"/>
  <c r="M708" i="14"/>
  <c r="K708" i="14"/>
  <c r="M712" i="14"/>
  <c r="K712" i="14"/>
  <c r="M716" i="14"/>
  <c r="K716" i="14"/>
  <c r="M720" i="14"/>
  <c r="K720" i="14"/>
  <c r="M724" i="14"/>
  <c r="K724" i="14"/>
  <c r="M728" i="14"/>
  <c r="K728" i="14"/>
  <c r="M732" i="14"/>
  <c r="K732" i="14"/>
  <c r="M736" i="14"/>
  <c r="K736" i="14"/>
  <c r="M740" i="14"/>
  <c r="K740" i="14"/>
  <c r="M744" i="14"/>
  <c r="K744" i="14"/>
  <c r="M748" i="14"/>
  <c r="K748" i="14"/>
  <c r="M752" i="14"/>
  <c r="K752" i="14"/>
  <c r="M756" i="14"/>
  <c r="K756" i="14"/>
  <c r="M760" i="14"/>
  <c r="K760" i="14"/>
  <c r="K764" i="14"/>
  <c r="M764" i="14"/>
  <c r="M768" i="14"/>
  <c r="K768" i="14"/>
  <c r="M772" i="14"/>
  <c r="K772" i="14"/>
  <c r="M776" i="14"/>
  <c r="K776" i="14"/>
  <c r="M780" i="14"/>
  <c r="K780" i="14"/>
  <c r="M784" i="14"/>
  <c r="K784" i="14"/>
  <c r="M788" i="14"/>
  <c r="K788" i="14"/>
  <c r="M792" i="14"/>
  <c r="K792" i="14"/>
  <c r="K796" i="14"/>
  <c r="M796" i="14"/>
  <c r="M800" i="14"/>
  <c r="K800" i="14"/>
  <c r="K13" i="14"/>
  <c r="M13" i="14"/>
  <c r="M17" i="14"/>
  <c r="K17" i="14"/>
  <c r="K21" i="14"/>
  <c r="M21" i="14"/>
  <c r="K25" i="14"/>
  <c r="M25" i="14"/>
  <c r="M29" i="14"/>
  <c r="K29" i="14"/>
  <c r="M33" i="14"/>
  <c r="K33" i="14"/>
  <c r="M37" i="14"/>
  <c r="K37" i="14"/>
  <c r="M41" i="14"/>
  <c r="K41" i="14"/>
  <c r="M45" i="14"/>
  <c r="K45" i="14"/>
  <c r="K49" i="14"/>
  <c r="M49" i="14"/>
  <c r="M53" i="14"/>
  <c r="K53" i="14"/>
  <c r="K57" i="14"/>
  <c r="M57" i="14"/>
  <c r="K61" i="14"/>
  <c r="M61" i="14"/>
  <c r="M65" i="14"/>
  <c r="K65" i="14"/>
  <c r="K69" i="14"/>
  <c r="M69" i="14"/>
  <c r="M73" i="14"/>
  <c r="K73" i="14"/>
  <c r="M77" i="14"/>
  <c r="K77" i="14"/>
  <c r="M81" i="14"/>
  <c r="K81" i="14"/>
  <c r="M85" i="14"/>
  <c r="K85" i="14"/>
  <c r="M89" i="14"/>
  <c r="K89" i="14"/>
  <c r="M93" i="14"/>
  <c r="K93" i="14"/>
  <c r="M97" i="14"/>
  <c r="K97" i="14"/>
  <c r="M101" i="14"/>
  <c r="K101" i="14"/>
  <c r="M105" i="14"/>
  <c r="K105" i="14"/>
  <c r="K109" i="14"/>
  <c r="M109" i="14"/>
  <c r="K113" i="14"/>
  <c r="M113" i="14"/>
  <c r="M117" i="14"/>
  <c r="K117" i="14"/>
  <c r="M121" i="14"/>
  <c r="K121" i="14"/>
  <c r="K125" i="14"/>
  <c r="M125" i="14"/>
  <c r="M129" i="14"/>
  <c r="K129" i="14"/>
  <c r="M133" i="14"/>
  <c r="K133" i="14"/>
  <c r="M137" i="14"/>
  <c r="K137" i="14"/>
  <c r="M141" i="14"/>
  <c r="K141" i="14"/>
  <c r="M145" i="14"/>
  <c r="K145" i="14"/>
  <c r="M149" i="14"/>
  <c r="K149" i="14"/>
  <c r="M153" i="14"/>
  <c r="K153" i="14"/>
  <c r="M157" i="14"/>
  <c r="K157" i="14"/>
  <c r="M161" i="14"/>
  <c r="K161" i="14"/>
  <c r="K165" i="14"/>
  <c r="M165" i="14"/>
  <c r="M169" i="14"/>
  <c r="K169" i="14"/>
  <c r="M173" i="14"/>
  <c r="K173" i="14"/>
  <c r="M177" i="14"/>
  <c r="K177" i="14"/>
  <c r="M181" i="14"/>
  <c r="K181" i="14"/>
  <c r="M185" i="14"/>
  <c r="K185" i="14"/>
  <c r="M189" i="14"/>
  <c r="K189" i="14"/>
  <c r="M193" i="14"/>
  <c r="K193" i="14"/>
  <c r="K197" i="14"/>
  <c r="M197" i="14"/>
  <c r="M201" i="14"/>
  <c r="K201" i="14"/>
  <c r="M205" i="14"/>
  <c r="K205" i="14"/>
  <c r="M209" i="14"/>
  <c r="K209" i="14"/>
  <c r="M213" i="14"/>
  <c r="K213" i="14"/>
  <c r="M217" i="14"/>
  <c r="K217" i="14"/>
  <c r="M221" i="14"/>
  <c r="K221" i="14"/>
  <c r="M225" i="14"/>
  <c r="K225" i="14"/>
  <c r="M229" i="14"/>
  <c r="K229" i="14"/>
  <c r="M233" i="14"/>
  <c r="K233" i="14"/>
  <c r="K237" i="14"/>
  <c r="M237" i="14"/>
  <c r="M241" i="14"/>
  <c r="K241" i="14"/>
  <c r="M245" i="14"/>
  <c r="K245" i="14"/>
  <c r="K249" i="14"/>
  <c r="M249" i="14"/>
  <c r="M253" i="14"/>
  <c r="K253" i="14"/>
  <c r="M257" i="14"/>
  <c r="K257" i="14"/>
  <c r="M261" i="14"/>
  <c r="K261" i="14"/>
  <c r="M265" i="14"/>
  <c r="K265" i="14"/>
  <c r="M269" i="14"/>
  <c r="K269" i="14"/>
  <c r="M273" i="14"/>
  <c r="K273" i="14"/>
  <c r="K277" i="14"/>
  <c r="M277" i="14"/>
  <c r="M281" i="14"/>
  <c r="K281" i="14"/>
  <c r="M285" i="14"/>
  <c r="K285" i="14"/>
  <c r="K289" i="14"/>
  <c r="M289" i="14"/>
  <c r="M293" i="14"/>
  <c r="K293" i="14"/>
  <c r="M297" i="14"/>
  <c r="K297" i="14"/>
  <c r="M301" i="14"/>
  <c r="K301" i="14"/>
  <c r="M305" i="14"/>
  <c r="K305" i="14"/>
  <c r="M309" i="14"/>
  <c r="K309" i="14"/>
  <c r="M313" i="14"/>
  <c r="K313" i="14"/>
  <c r="M317" i="14"/>
  <c r="K317" i="14"/>
  <c r="M321" i="14"/>
  <c r="K321" i="14"/>
  <c r="M325" i="14"/>
  <c r="K325" i="14"/>
  <c r="K329" i="14"/>
  <c r="M329" i="14"/>
  <c r="M333" i="14"/>
  <c r="K333" i="14"/>
  <c r="M337" i="14"/>
  <c r="K337" i="14"/>
  <c r="M341" i="14"/>
  <c r="K341" i="14"/>
  <c r="M345" i="14"/>
  <c r="K345" i="14"/>
  <c r="K349" i="14"/>
  <c r="M349" i="14"/>
  <c r="M353" i="14"/>
  <c r="K353" i="14"/>
  <c r="M357" i="14"/>
  <c r="K357" i="14"/>
  <c r="K361" i="14"/>
  <c r="M361" i="14"/>
  <c r="K365" i="14"/>
  <c r="M365" i="14"/>
  <c r="M369" i="14"/>
  <c r="K369" i="14"/>
  <c r="M373" i="14"/>
  <c r="K373" i="14"/>
  <c r="M377" i="14"/>
  <c r="K377" i="14"/>
  <c r="M381" i="14"/>
  <c r="K381" i="14"/>
  <c r="M385" i="14"/>
  <c r="K385" i="14"/>
  <c r="M389" i="14"/>
  <c r="K389" i="14"/>
  <c r="M393" i="14"/>
  <c r="K393" i="14"/>
  <c r="M397" i="14"/>
  <c r="K397" i="14"/>
  <c r="M401" i="14"/>
  <c r="K401" i="14"/>
  <c r="M405" i="14"/>
  <c r="K405" i="14"/>
  <c r="M409" i="14"/>
  <c r="K409" i="14"/>
  <c r="M413" i="14"/>
  <c r="K413" i="14"/>
  <c r="K417" i="14"/>
  <c r="M417" i="14"/>
  <c r="K421" i="14"/>
  <c r="M421" i="14"/>
  <c r="M425" i="14"/>
  <c r="K425" i="14"/>
  <c r="M429" i="14"/>
  <c r="K429" i="14"/>
  <c r="K433" i="14"/>
  <c r="M433" i="14"/>
  <c r="M437" i="14"/>
  <c r="K437" i="14"/>
  <c r="M441" i="14"/>
  <c r="K441" i="14"/>
  <c r="M445" i="14"/>
  <c r="K445" i="14"/>
  <c r="K449" i="14"/>
  <c r="M449" i="14"/>
  <c r="K453" i="14"/>
  <c r="M453" i="14"/>
  <c r="M457" i="14"/>
  <c r="K457" i="14"/>
  <c r="M461" i="14"/>
  <c r="K461" i="14"/>
  <c r="M465" i="14"/>
  <c r="K465" i="14"/>
  <c r="M469" i="14"/>
  <c r="K469" i="14"/>
  <c r="M473" i="14"/>
  <c r="K473" i="14"/>
  <c r="K477" i="14"/>
  <c r="M477" i="14"/>
  <c r="M481" i="14"/>
  <c r="K481" i="14"/>
  <c r="M485" i="14"/>
  <c r="K485" i="14"/>
  <c r="K489" i="14"/>
  <c r="M489" i="14"/>
  <c r="M493" i="14"/>
  <c r="K493" i="14"/>
  <c r="M497" i="14"/>
  <c r="K497" i="14"/>
  <c r="M501" i="14"/>
  <c r="K501" i="14"/>
  <c r="M505" i="14"/>
  <c r="K505" i="14"/>
  <c r="M509" i="14"/>
  <c r="K509" i="14"/>
  <c r="M513" i="14"/>
  <c r="K513" i="14"/>
  <c r="M517" i="14"/>
  <c r="K517" i="14"/>
  <c r="M521" i="14"/>
  <c r="K521" i="14"/>
  <c r="M525" i="14"/>
  <c r="K525" i="14"/>
  <c r="M529" i="14"/>
  <c r="K529" i="14"/>
  <c r="M533" i="14"/>
  <c r="K533" i="14"/>
  <c r="M537" i="14"/>
  <c r="K537" i="14"/>
  <c r="M541" i="14"/>
  <c r="K541" i="14"/>
  <c r="M545" i="14"/>
  <c r="K545" i="14"/>
  <c r="M549" i="14"/>
  <c r="K549" i="14"/>
  <c r="M553" i="14"/>
  <c r="K553" i="14"/>
  <c r="K557" i="14"/>
  <c r="M557" i="14"/>
  <c r="M561" i="14"/>
  <c r="K561" i="14"/>
  <c r="M565" i="14"/>
  <c r="K565" i="14"/>
  <c r="M569" i="14"/>
  <c r="K569" i="14"/>
  <c r="M573" i="14"/>
  <c r="K573" i="14"/>
  <c r="M577" i="14"/>
  <c r="K577" i="14"/>
  <c r="M581" i="14"/>
  <c r="K581" i="14"/>
  <c r="M585" i="14"/>
  <c r="K585" i="14"/>
  <c r="M589" i="14"/>
  <c r="K589" i="14"/>
  <c r="M593" i="14"/>
  <c r="K593" i="14"/>
  <c r="M597" i="14"/>
  <c r="K597" i="14"/>
  <c r="M601" i="14"/>
  <c r="K601" i="14"/>
  <c r="M605" i="14"/>
  <c r="K605" i="14"/>
  <c r="M609" i="14"/>
  <c r="K609" i="14"/>
  <c r="M613" i="14"/>
  <c r="K613" i="14"/>
  <c r="M617" i="14"/>
  <c r="K617" i="14"/>
  <c r="K621" i="14"/>
  <c r="M621" i="14"/>
  <c r="K625" i="14"/>
  <c r="M625" i="14"/>
  <c r="M629" i="14"/>
  <c r="K629" i="14"/>
  <c r="M633" i="14"/>
  <c r="K633" i="14"/>
  <c r="M637" i="14"/>
  <c r="K637" i="14"/>
  <c r="M641" i="14"/>
  <c r="K641" i="14"/>
  <c r="M645" i="14"/>
  <c r="K645" i="14"/>
  <c r="M649" i="14"/>
  <c r="K649" i="14"/>
  <c r="M653" i="14"/>
  <c r="K653" i="14"/>
  <c r="M657" i="14"/>
  <c r="K657" i="14"/>
  <c r="K661" i="14"/>
  <c r="M661" i="14"/>
  <c r="M665" i="14"/>
  <c r="K665" i="14"/>
  <c r="M669" i="14"/>
  <c r="K669" i="14"/>
  <c r="M673" i="14"/>
  <c r="K673" i="14"/>
  <c r="M677" i="14"/>
  <c r="K677" i="14"/>
  <c r="M681" i="14"/>
  <c r="K681" i="14"/>
  <c r="K685" i="14"/>
  <c r="M685" i="14"/>
  <c r="K689" i="14"/>
  <c r="M689" i="14"/>
  <c r="M693" i="14"/>
  <c r="K693" i="14"/>
  <c r="M697" i="14"/>
  <c r="K697" i="14"/>
  <c r="M701" i="14"/>
  <c r="K701" i="14"/>
  <c r="M705" i="14"/>
  <c r="K705" i="14"/>
  <c r="K709" i="14"/>
  <c r="M709" i="14"/>
  <c r="M713" i="14"/>
  <c r="K713" i="14"/>
  <c r="M717" i="14"/>
  <c r="K717" i="14"/>
  <c r="M721" i="14"/>
  <c r="K721" i="14"/>
  <c r="M725" i="14"/>
  <c r="K725" i="14"/>
  <c r="K729" i="14"/>
  <c r="M729" i="14"/>
  <c r="M733" i="14"/>
  <c r="K733" i="14"/>
  <c r="M737" i="14"/>
  <c r="K737" i="14"/>
  <c r="M741" i="14"/>
  <c r="K741" i="14"/>
  <c r="M745" i="14"/>
  <c r="K745" i="14"/>
  <c r="M749" i="14"/>
  <c r="K749" i="14"/>
  <c r="M753" i="14"/>
  <c r="K753" i="14"/>
  <c r="M757" i="14"/>
  <c r="K757" i="14"/>
  <c r="K761" i="14"/>
  <c r="M761" i="14"/>
  <c r="K765" i="14"/>
  <c r="M765" i="14"/>
  <c r="M769" i="14"/>
  <c r="K769" i="14"/>
  <c r="M773" i="14"/>
  <c r="K773" i="14"/>
  <c r="M777" i="14"/>
  <c r="K777" i="14"/>
  <c r="M781" i="14"/>
  <c r="K781" i="14"/>
  <c r="M785" i="14"/>
  <c r="K785" i="14"/>
  <c r="M789" i="14"/>
  <c r="K789" i="14"/>
  <c r="M793" i="14"/>
  <c r="K793" i="14"/>
  <c r="K797" i="14"/>
  <c r="M797" i="14"/>
  <c r="M801" i="14"/>
  <c r="K801" i="14"/>
  <c r="M10" i="14"/>
  <c r="K10" i="14"/>
  <c r="M14" i="14"/>
  <c r="K14" i="14"/>
  <c r="M18" i="14"/>
  <c r="K18" i="14"/>
  <c r="M22" i="14"/>
  <c r="K22" i="14"/>
  <c r="M26" i="14"/>
  <c r="K26" i="14"/>
  <c r="K30" i="14"/>
  <c r="M30" i="14"/>
  <c r="M34" i="14"/>
  <c r="K34" i="14"/>
  <c r="M38" i="14"/>
  <c r="K38" i="14"/>
  <c r="M42" i="14"/>
  <c r="K42" i="14"/>
  <c r="M46" i="14"/>
  <c r="K46" i="14"/>
  <c r="M50" i="14"/>
  <c r="K50" i="14"/>
  <c r="M54" i="14"/>
  <c r="K54" i="14"/>
  <c r="M58" i="14"/>
  <c r="K58" i="14"/>
  <c r="K62" i="14"/>
  <c r="M62" i="14"/>
  <c r="M66" i="14"/>
  <c r="K66" i="14"/>
  <c r="M70" i="14"/>
  <c r="K70" i="14"/>
  <c r="M74" i="14"/>
  <c r="K74" i="14"/>
  <c r="M78" i="14"/>
  <c r="K78" i="14"/>
  <c r="M82" i="14"/>
  <c r="K82" i="14"/>
  <c r="M86" i="14"/>
  <c r="K86" i="14"/>
  <c r="M90" i="14"/>
  <c r="K90" i="14"/>
  <c r="K94" i="14"/>
  <c r="M94" i="14"/>
  <c r="M98" i="14"/>
  <c r="K98" i="14"/>
  <c r="M102" i="14"/>
  <c r="K102" i="14"/>
  <c r="M106" i="14"/>
  <c r="K106" i="14"/>
  <c r="M110" i="14"/>
  <c r="K110" i="14"/>
  <c r="M114" i="14"/>
  <c r="K114" i="14"/>
  <c r="M118" i="14"/>
  <c r="K118" i="14"/>
  <c r="M122" i="14"/>
  <c r="K122" i="14"/>
  <c r="K126" i="14"/>
  <c r="M126" i="14"/>
  <c r="M130" i="14"/>
  <c r="K130" i="14"/>
  <c r="M134" i="14"/>
  <c r="K134" i="14"/>
  <c r="M138" i="14"/>
  <c r="K138" i="14"/>
  <c r="M142" i="14"/>
  <c r="K142" i="14"/>
  <c r="M146" i="14"/>
  <c r="K146" i="14"/>
  <c r="M150" i="14"/>
  <c r="K150" i="14"/>
  <c r="M154" i="14"/>
  <c r="K154" i="14"/>
  <c r="K158" i="14"/>
  <c r="M158" i="14"/>
  <c r="M162" i="14"/>
  <c r="K162" i="14"/>
  <c r="M166" i="14"/>
  <c r="K166" i="14"/>
  <c r="M170" i="14"/>
  <c r="K170" i="14"/>
  <c r="M174" i="14"/>
  <c r="K174" i="14"/>
  <c r="M178" i="14"/>
  <c r="K178" i="14"/>
  <c r="M182" i="14"/>
  <c r="K182" i="14"/>
  <c r="M186" i="14"/>
  <c r="K186" i="14"/>
  <c r="K190" i="14"/>
  <c r="M190" i="14"/>
  <c r="M194" i="14"/>
  <c r="K194" i="14"/>
  <c r="M198" i="14"/>
  <c r="K198" i="14"/>
  <c r="M202" i="14"/>
  <c r="K202" i="14"/>
  <c r="M206" i="14"/>
  <c r="K206" i="14"/>
  <c r="M210" i="14"/>
  <c r="K210" i="14"/>
  <c r="M214" i="14"/>
  <c r="K214" i="14"/>
  <c r="M218" i="14"/>
  <c r="K218" i="14"/>
  <c r="M222" i="14"/>
  <c r="K222" i="14"/>
  <c r="M226" i="14"/>
  <c r="K226" i="14"/>
  <c r="M230" i="14"/>
  <c r="K230" i="14"/>
  <c r="M234" i="14"/>
  <c r="K234" i="14"/>
  <c r="M238" i="14"/>
  <c r="K238" i="14"/>
  <c r="M242" i="14"/>
  <c r="K242" i="14"/>
  <c r="M246" i="14"/>
  <c r="K246" i="14"/>
  <c r="M250" i="14"/>
  <c r="K250" i="14"/>
  <c r="K254" i="14"/>
  <c r="M254" i="14"/>
  <c r="M258" i="14"/>
  <c r="K258" i="14"/>
  <c r="M262" i="14"/>
  <c r="K262" i="14"/>
  <c r="M266" i="14"/>
  <c r="K266" i="14"/>
  <c r="M270" i="14"/>
  <c r="K270" i="14"/>
  <c r="M274" i="14"/>
  <c r="K274" i="14"/>
  <c r="M278" i="14"/>
  <c r="K278" i="14"/>
  <c r="M282" i="14"/>
  <c r="K282" i="14"/>
  <c r="M286" i="14"/>
  <c r="K286" i="14"/>
  <c r="M290" i="14"/>
  <c r="K290" i="14"/>
  <c r="M294" i="14"/>
  <c r="K294" i="14"/>
  <c r="K298" i="14"/>
  <c r="M298" i="14"/>
  <c r="M302" i="14"/>
  <c r="K302" i="14"/>
  <c r="K306" i="14"/>
  <c r="M306" i="14"/>
  <c r="M310" i="14"/>
  <c r="K310" i="14"/>
  <c r="M314" i="14"/>
  <c r="K314" i="14"/>
  <c r="M318" i="14"/>
  <c r="K318" i="14"/>
  <c r="K322" i="14"/>
  <c r="M322" i="14"/>
  <c r="K326" i="14"/>
  <c r="M326" i="14"/>
  <c r="K330" i="14"/>
  <c r="M330" i="14"/>
  <c r="M334" i="14"/>
  <c r="K334" i="14"/>
  <c r="K338" i="14"/>
  <c r="M338" i="14"/>
  <c r="M342" i="14"/>
  <c r="K342" i="14"/>
  <c r="M346" i="14"/>
  <c r="K346" i="14"/>
  <c r="K350" i="14"/>
  <c r="M350" i="14"/>
  <c r="K354" i="14"/>
  <c r="M354" i="14"/>
  <c r="M358" i="14"/>
  <c r="K358" i="14"/>
  <c r="K362" i="14"/>
  <c r="M362" i="14"/>
  <c r="M366" i="14"/>
  <c r="K366" i="14"/>
  <c r="K370" i="14"/>
  <c r="M370" i="14"/>
  <c r="M374" i="14"/>
  <c r="K374" i="14"/>
  <c r="K378" i="14"/>
  <c r="M378" i="14"/>
  <c r="M382" i="14"/>
  <c r="K382" i="14"/>
  <c r="K386" i="14"/>
  <c r="M386" i="14"/>
  <c r="M390" i="14"/>
  <c r="K390" i="14"/>
  <c r="K394" i="14"/>
  <c r="M394" i="14"/>
  <c r="M398" i="14"/>
  <c r="K398" i="14"/>
  <c r="K402" i="14"/>
  <c r="M402" i="14"/>
  <c r="M406" i="14"/>
  <c r="K406" i="14"/>
  <c r="M410" i="14"/>
  <c r="K410" i="14"/>
  <c r="K414" i="14"/>
  <c r="M414" i="14"/>
  <c r="M418" i="14"/>
  <c r="K418" i="14"/>
  <c r="K422" i="14"/>
  <c r="M422" i="14"/>
  <c r="K426" i="14"/>
  <c r="M426" i="14"/>
  <c r="M430" i="14"/>
  <c r="K430" i="14"/>
  <c r="K434" i="14"/>
  <c r="M434" i="14"/>
  <c r="K438" i="14"/>
  <c r="M438" i="14"/>
  <c r="K442" i="14"/>
  <c r="M442" i="14"/>
  <c r="M446" i="14"/>
  <c r="K446" i="14"/>
  <c r="M450" i="14"/>
  <c r="K450" i="14"/>
  <c r="M454" i="14"/>
  <c r="K454" i="14"/>
  <c r="K458" i="14"/>
  <c r="M458" i="14"/>
  <c r="M462" i="14"/>
  <c r="K462" i="14"/>
  <c r="M466" i="14"/>
  <c r="K466" i="14"/>
  <c r="M470" i="14"/>
  <c r="K470" i="14"/>
  <c r="M474" i="14"/>
  <c r="K474" i="14"/>
  <c r="M478" i="14"/>
  <c r="K478" i="14"/>
  <c r="M482" i="14"/>
  <c r="K482" i="14"/>
  <c r="M486" i="14"/>
  <c r="K486" i="14"/>
  <c r="M490" i="14"/>
  <c r="K490" i="14"/>
  <c r="M494" i="14"/>
  <c r="K494" i="14"/>
  <c r="M498" i="14"/>
  <c r="K498" i="14"/>
  <c r="M502" i="14"/>
  <c r="K502" i="14"/>
  <c r="K506" i="14"/>
  <c r="M506" i="14"/>
  <c r="M510" i="14"/>
  <c r="K510" i="14"/>
  <c r="M514" i="14"/>
  <c r="K514" i="14"/>
  <c r="M518" i="14"/>
  <c r="K518" i="14"/>
  <c r="M522" i="14"/>
  <c r="K522" i="14"/>
  <c r="M526" i="14"/>
  <c r="K526" i="14"/>
  <c r="K530" i="14"/>
  <c r="M530" i="14"/>
  <c r="M534" i="14"/>
  <c r="K534" i="14"/>
  <c r="M538" i="14"/>
  <c r="K538" i="14"/>
  <c r="K542" i="14"/>
  <c r="M542" i="14"/>
  <c r="K546" i="14"/>
  <c r="M546" i="14"/>
  <c r="M550" i="14"/>
  <c r="K550" i="14"/>
  <c r="M554" i="14"/>
  <c r="K554" i="14"/>
  <c r="M558" i="14"/>
  <c r="K558" i="14"/>
  <c r="K562" i="14"/>
  <c r="M562" i="14"/>
  <c r="M566" i="14"/>
  <c r="K566" i="14"/>
  <c r="K570" i="14"/>
  <c r="M570" i="14"/>
  <c r="M574" i="14"/>
  <c r="K574" i="14"/>
  <c r="M578" i="14"/>
  <c r="K578" i="14"/>
  <c r="M582" i="14"/>
  <c r="K582" i="14"/>
  <c r="M586" i="14"/>
  <c r="K586" i="14"/>
  <c r="M590" i="14"/>
  <c r="K590" i="14"/>
  <c r="M594" i="14"/>
  <c r="K594" i="14"/>
  <c r="M598" i="14"/>
  <c r="K598" i="14"/>
  <c r="M602" i="14"/>
  <c r="K602" i="14"/>
  <c r="M606" i="14"/>
  <c r="K606" i="14"/>
  <c r="M610" i="14"/>
  <c r="K610" i="14"/>
  <c r="M614" i="14"/>
  <c r="K614" i="14"/>
  <c r="M618" i="14"/>
  <c r="K618" i="14"/>
  <c r="M622" i="14"/>
  <c r="K622" i="14"/>
  <c r="K626" i="14"/>
  <c r="M626" i="14"/>
  <c r="K630" i="14"/>
  <c r="M630" i="14"/>
  <c r="K634" i="14"/>
  <c r="M634" i="14"/>
  <c r="M638" i="14"/>
  <c r="K638" i="14"/>
  <c r="M642" i="14"/>
  <c r="K642" i="14"/>
  <c r="M646" i="14"/>
  <c r="K646" i="14"/>
  <c r="M650" i="14"/>
  <c r="K650" i="14"/>
  <c r="M654" i="14"/>
  <c r="K654" i="14"/>
  <c r="K658" i="14"/>
  <c r="M658" i="14"/>
  <c r="M662" i="14"/>
  <c r="K662" i="14"/>
  <c r="M666" i="14"/>
  <c r="K666" i="14"/>
  <c r="M670" i="14"/>
  <c r="K670" i="14"/>
  <c r="M674" i="14"/>
  <c r="K674" i="14"/>
  <c r="M678" i="14"/>
  <c r="K678" i="14"/>
  <c r="M682" i="14"/>
  <c r="K682" i="14"/>
  <c r="M686" i="14"/>
  <c r="K686" i="14"/>
  <c r="M690" i="14"/>
  <c r="K690" i="14"/>
  <c r="K694" i="14"/>
  <c r="M694" i="14"/>
  <c r="M698" i="14"/>
  <c r="K698" i="14"/>
  <c r="M702" i="14"/>
  <c r="K702" i="14"/>
  <c r="M706" i="14"/>
  <c r="K706" i="14"/>
  <c r="M710" i="14"/>
  <c r="K710" i="14"/>
  <c r="M714" i="14"/>
  <c r="K714" i="14"/>
  <c r="M718" i="14"/>
  <c r="K718" i="14"/>
  <c r="M722" i="14"/>
  <c r="K722" i="14"/>
  <c r="K726" i="14"/>
  <c r="M726" i="14"/>
  <c r="M730" i="14"/>
  <c r="K730" i="14"/>
  <c r="M734" i="14"/>
  <c r="K734" i="14"/>
  <c r="M738" i="14"/>
  <c r="K738" i="14"/>
  <c r="K742" i="14"/>
  <c r="M742" i="14"/>
  <c r="M746" i="14"/>
  <c r="K746" i="14"/>
  <c r="M750" i="14"/>
  <c r="K750" i="14"/>
  <c r="M754" i="14"/>
  <c r="K754" i="14"/>
  <c r="M758" i="14"/>
  <c r="K758" i="14"/>
  <c r="K762" i="14"/>
  <c r="M762" i="14"/>
  <c r="M766" i="14"/>
  <c r="K766" i="14"/>
  <c r="M770" i="14"/>
  <c r="K770" i="14"/>
  <c r="K774" i="14"/>
  <c r="M774" i="14"/>
  <c r="K778" i="14"/>
  <c r="M778" i="14"/>
  <c r="K782" i="14"/>
  <c r="M782" i="14"/>
  <c r="M786" i="14"/>
  <c r="K786" i="14"/>
  <c r="M790" i="14"/>
  <c r="K790" i="14"/>
  <c r="M794" i="14"/>
  <c r="K794" i="14"/>
  <c r="K798" i="14"/>
  <c r="M798" i="14"/>
  <c r="M11" i="14"/>
  <c r="K11" i="14"/>
  <c r="M15" i="14"/>
  <c r="K15" i="14"/>
  <c r="M19" i="14"/>
  <c r="K19" i="14"/>
  <c r="K23" i="14"/>
  <c r="M23" i="14"/>
  <c r="M27" i="14"/>
  <c r="K27" i="14"/>
  <c r="M31" i="14"/>
  <c r="K31" i="14"/>
  <c r="M35" i="14"/>
  <c r="K35" i="14"/>
  <c r="K39" i="14"/>
  <c r="M39" i="14"/>
  <c r="M43" i="14"/>
  <c r="K43" i="14"/>
  <c r="K47" i="14"/>
  <c r="M47" i="14"/>
  <c r="M51" i="14"/>
  <c r="K51" i="14"/>
  <c r="M55" i="14"/>
  <c r="K55" i="14"/>
  <c r="M59" i="14"/>
  <c r="K59" i="14"/>
  <c r="M63" i="14"/>
  <c r="K63" i="14"/>
  <c r="M67" i="14"/>
  <c r="K67" i="14"/>
  <c r="M71" i="14"/>
  <c r="K71" i="14"/>
  <c r="M75" i="14"/>
  <c r="K75" i="14"/>
  <c r="K79" i="14"/>
  <c r="M79" i="14"/>
  <c r="M83" i="14"/>
  <c r="K83" i="14"/>
  <c r="M87" i="14"/>
  <c r="K87" i="14"/>
  <c r="M91" i="14"/>
  <c r="K91" i="14"/>
  <c r="M95" i="14"/>
  <c r="K95" i="14"/>
  <c r="M99" i="14"/>
  <c r="K99" i="14"/>
  <c r="M103" i="14"/>
  <c r="K103" i="14"/>
  <c r="M107" i="14"/>
  <c r="K107" i="14"/>
  <c r="K111" i="14"/>
  <c r="M111" i="14"/>
  <c r="M115" i="14"/>
  <c r="K115" i="14"/>
  <c r="M119" i="14"/>
  <c r="K119" i="14"/>
  <c r="M123" i="14"/>
  <c r="K123" i="14"/>
  <c r="M127" i="14"/>
  <c r="K127" i="14"/>
  <c r="M131" i="14"/>
  <c r="K131" i="14"/>
  <c r="M135" i="14"/>
  <c r="K135" i="14"/>
  <c r="M139" i="14"/>
  <c r="K139" i="14"/>
  <c r="M143" i="14"/>
  <c r="K143" i="14"/>
  <c r="M147" i="14"/>
  <c r="K147" i="14"/>
  <c r="M151" i="14"/>
  <c r="K151" i="14"/>
  <c r="M155" i="14"/>
  <c r="K155" i="14"/>
  <c r="M159" i="14"/>
  <c r="K159" i="14"/>
  <c r="M163" i="14"/>
  <c r="K163" i="14"/>
  <c r="M167" i="14"/>
  <c r="K167" i="14"/>
  <c r="M171" i="14"/>
  <c r="K171" i="14"/>
  <c r="M175" i="14"/>
  <c r="K175" i="14"/>
  <c r="M179" i="14"/>
  <c r="K179" i="14"/>
  <c r="M183" i="14"/>
  <c r="K183" i="14"/>
  <c r="M187" i="14"/>
  <c r="K187" i="14"/>
  <c r="M191" i="14"/>
  <c r="K191" i="14"/>
  <c r="M195" i="14"/>
  <c r="K195" i="14"/>
  <c r="K199" i="14"/>
  <c r="M199" i="14"/>
  <c r="M203" i="14"/>
  <c r="K203" i="14"/>
  <c r="M207" i="14"/>
  <c r="K207" i="14"/>
  <c r="M211" i="14"/>
  <c r="K211" i="14"/>
  <c r="M215" i="14"/>
  <c r="K215" i="14"/>
  <c r="M219" i="14"/>
  <c r="K219" i="14"/>
  <c r="M223" i="14"/>
  <c r="K223" i="14"/>
  <c r="M227" i="14"/>
  <c r="K227" i="14"/>
  <c r="M231" i="14"/>
  <c r="K231" i="14"/>
  <c r="M235" i="14"/>
  <c r="K235" i="14"/>
  <c r="M239" i="14"/>
  <c r="K239" i="14"/>
  <c r="M243" i="14"/>
  <c r="K243" i="14"/>
  <c r="M247" i="14"/>
  <c r="K247" i="14"/>
  <c r="M251" i="14"/>
  <c r="K251" i="14"/>
  <c r="K255" i="14"/>
  <c r="M255" i="14"/>
  <c r="M259" i="14"/>
  <c r="K259" i="14"/>
  <c r="M263" i="14"/>
  <c r="K263" i="14"/>
  <c r="M267" i="14"/>
  <c r="K267" i="14"/>
  <c r="M271" i="14"/>
  <c r="K271" i="14"/>
  <c r="M275" i="14"/>
  <c r="K275" i="14"/>
  <c r="M279" i="14"/>
  <c r="K279" i="14"/>
  <c r="K283" i="14"/>
  <c r="M283" i="14"/>
  <c r="M287" i="14"/>
  <c r="K287" i="14"/>
  <c r="M291" i="14"/>
  <c r="K291" i="14"/>
  <c r="M295" i="14"/>
  <c r="K295" i="14"/>
  <c r="K299" i="14"/>
  <c r="M299" i="14"/>
  <c r="M303" i="14"/>
  <c r="K303" i="14"/>
  <c r="K307" i="14"/>
  <c r="M307" i="14"/>
  <c r="M311" i="14"/>
  <c r="K311" i="14"/>
  <c r="M315" i="14"/>
  <c r="K315" i="14"/>
  <c r="M319" i="14"/>
  <c r="K319" i="14"/>
  <c r="K323" i="14"/>
  <c r="M323" i="14"/>
  <c r="M327" i="14"/>
  <c r="K327" i="14"/>
  <c r="K331" i="14"/>
  <c r="M331" i="14"/>
  <c r="M335" i="14"/>
  <c r="K335" i="14"/>
  <c r="K339" i="14"/>
  <c r="M339" i="14"/>
  <c r="M343" i="14"/>
  <c r="K343" i="14"/>
  <c r="M347" i="14"/>
  <c r="K347" i="14"/>
  <c r="M351" i="14"/>
  <c r="K351" i="14"/>
  <c r="M355" i="14"/>
  <c r="K355" i="14"/>
  <c r="M359" i="14"/>
  <c r="K359" i="14"/>
  <c r="K363" i="14"/>
  <c r="M363" i="14"/>
  <c r="M367" i="14"/>
  <c r="K367" i="14"/>
  <c r="K371" i="14"/>
  <c r="M371" i="14"/>
  <c r="M375" i="14"/>
  <c r="K375" i="14"/>
  <c r="K379" i="14"/>
  <c r="M379" i="14"/>
  <c r="M383" i="14"/>
  <c r="K383" i="14"/>
  <c r="M387" i="14"/>
  <c r="K387" i="14"/>
  <c r="M391" i="14"/>
  <c r="K391" i="14"/>
  <c r="K395" i="14"/>
  <c r="M395" i="14"/>
  <c r="M399" i="14"/>
  <c r="K399" i="14"/>
  <c r="K403" i="14"/>
  <c r="M403" i="14"/>
  <c r="M407" i="14"/>
  <c r="K407" i="14"/>
  <c r="K411" i="14"/>
  <c r="M411" i="14"/>
  <c r="M415" i="14"/>
  <c r="K415" i="14"/>
  <c r="M419" i="14"/>
  <c r="K419" i="14"/>
  <c r="M423" i="14"/>
  <c r="K423" i="14"/>
  <c r="K427" i="14"/>
  <c r="M427" i="14"/>
  <c r="M431" i="14"/>
  <c r="K431" i="14"/>
  <c r="K435" i="14"/>
  <c r="M435" i="14"/>
  <c r="M439" i="14"/>
  <c r="K439" i="14"/>
  <c r="K443" i="14"/>
  <c r="M443" i="14"/>
  <c r="M447" i="14"/>
  <c r="K447" i="14"/>
  <c r="M451" i="14"/>
  <c r="K451" i="14"/>
  <c r="M455" i="14"/>
  <c r="K455" i="14"/>
  <c r="K459" i="14"/>
  <c r="M459" i="14"/>
  <c r="M463" i="14"/>
  <c r="K463" i="14"/>
  <c r="K467" i="14"/>
  <c r="M467" i="14"/>
  <c r="M471" i="14"/>
  <c r="K471" i="14"/>
  <c r="K475" i="14"/>
  <c r="M475" i="14"/>
  <c r="M479" i="14"/>
  <c r="K479" i="14"/>
  <c r="M483" i="14"/>
  <c r="K483" i="14"/>
  <c r="M487" i="14"/>
  <c r="K487" i="14"/>
  <c r="M491" i="14"/>
  <c r="K491" i="14"/>
  <c r="M495" i="14"/>
  <c r="K495" i="14"/>
  <c r="K499" i="14"/>
  <c r="M499" i="14"/>
  <c r="M503" i="14"/>
  <c r="K503" i="14"/>
  <c r="K507" i="14"/>
  <c r="M507" i="14"/>
  <c r="M511" i="14"/>
  <c r="K511" i="14"/>
  <c r="K515" i="14"/>
  <c r="M515" i="14"/>
  <c r="M519" i="14"/>
  <c r="K519" i="14"/>
  <c r="M523" i="14"/>
  <c r="K523" i="14"/>
  <c r="M527" i="14"/>
  <c r="K527" i="14"/>
  <c r="K531" i="14"/>
  <c r="M531" i="14"/>
  <c r="M535" i="14"/>
  <c r="K535" i="14"/>
  <c r="K539" i="14"/>
  <c r="M539" i="14"/>
  <c r="M543" i="14"/>
  <c r="K543" i="14"/>
  <c r="M547" i="14"/>
  <c r="K547" i="14"/>
  <c r="M551" i="14"/>
  <c r="K551" i="14"/>
  <c r="M555" i="14"/>
  <c r="K555" i="14"/>
  <c r="M559" i="14"/>
  <c r="K559" i="14"/>
  <c r="K563" i="14"/>
  <c r="M563" i="14"/>
  <c r="M567" i="14"/>
  <c r="K567" i="14"/>
  <c r="K571" i="14"/>
  <c r="M571" i="14"/>
  <c r="M575" i="14"/>
  <c r="K575" i="14"/>
  <c r="K579" i="14"/>
  <c r="M579" i="14"/>
  <c r="M583" i="14"/>
  <c r="K583" i="14"/>
  <c r="M587" i="14"/>
  <c r="K587" i="14"/>
  <c r="M591" i="14"/>
  <c r="K591" i="14"/>
  <c r="K595" i="14"/>
  <c r="M595" i="14"/>
  <c r="M599" i="14"/>
  <c r="K599" i="14"/>
  <c r="K603" i="14"/>
  <c r="M603" i="14"/>
  <c r="M607" i="14"/>
  <c r="K607" i="14"/>
  <c r="M611" i="14"/>
  <c r="K611" i="14"/>
  <c r="M615" i="14"/>
  <c r="K615" i="14"/>
  <c r="K619" i="14"/>
  <c r="M619" i="14"/>
  <c r="M623" i="14"/>
  <c r="K623" i="14"/>
  <c r="M627" i="14"/>
  <c r="K627" i="14"/>
  <c r="M631" i="14"/>
  <c r="K631" i="14"/>
  <c r="K635" i="14"/>
  <c r="M635" i="14"/>
  <c r="M639" i="14"/>
  <c r="K639" i="14"/>
  <c r="K643" i="14"/>
  <c r="M643" i="14"/>
  <c r="M647" i="14"/>
  <c r="K647" i="14"/>
  <c r="K651" i="14"/>
  <c r="M651" i="14"/>
  <c r="M655" i="14"/>
  <c r="K655" i="14"/>
  <c r="M659" i="14"/>
  <c r="K659" i="14"/>
  <c r="M663" i="14"/>
  <c r="K663" i="14"/>
  <c r="K667" i="14"/>
  <c r="M667" i="14"/>
  <c r="M671" i="14"/>
  <c r="K671" i="14"/>
  <c r="M675" i="14"/>
  <c r="K675" i="14"/>
  <c r="M679" i="14"/>
  <c r="K679" i="14"/>
  <c r="K683" i="14"/>
  <c r="M683" i="14"/>
  <c r="M687" i="14"/>
  <c r="K687" i="14"/>
  <c r="M691" i="14"/>
  <c r="K691" i="14"/>
  <c r="M695" i="14"/>
  <c r="K695" i="14"/>
  <c r="K699" i="14"/>
  <c r="M699" i="14"/>
  <c r="M703" i="14"/>
  <c r="K703" i="14"/>
  <c r="K707" i="14"/>
  <c r="M707" i="14"/>
  <c r="M711" i="14"/>
  <c r="K711" i="14"/>
  <c r="K715" i="14"/>
  <c r="M715" i="14"/>
  <c r="M719" i="14"/>
  <c r="K719" i="14"/>
  <c r="K723" i="14"/>
  <c r="M723" i="14"/>
  <c r="M727" i="14"/>
  <c r="K727" i="14"/>
  <c r="M731" i="14"/>
  <c r="K731" i="14"/>
  <c r="M735" i="14"/>
  <c r="K735" i="14"/>
  <c r="M739" i="14"/>
  <c r="K739" i="14"/>
  <c r="M743" i="14"/>
  <c r="K743" i="14"/>
  <c r="K747" i="14"/>
  <c r="M747" i="14"/>
  <c r="M751" i="14"/>
  <c r="K751" i="14"/>
  <c r="K755" i="14"/>
  <c r="M755" i="14"/>
  <c r="M759" i="14"/>
  <c r="K759" i="14"/>
  <c r="K763" i="14"/>
  <c r="M763" i="14"/>
  <c r="M767" i="14"/>
  <c r="K767" i="14"/>
  <c r="K771" i="14"/>
  <c r="M771" i="14"/>
  <c r="M775" i="14"/>
  <c r="K775" i="14"/>
  <c r="K779" i="14"/>
  <c r="M779" i="14"/>
  <c r="K783" i="14"/>
  <c r="M783" i="14"/>
  <c r="K787" i="14"/>
  <c r="M787" i="14"/>
  <c r="M791" i="14"/>
  <c r="K791" i="14"/>
  <c r="M795" i="14"/>
  <c r="K795" i="14"/>
  <c r="K799" i="14"/>
  <c r="M799" i="14"/>
  <c r="K766" i="11"/>
  <c r="M766" i="11"/>
  <c r="M762" i="11"/>
  <c r="K762" i="11"/>
  <c r="M758" i="11"/>
  <c r="K758" i="11"/>
  <c r="M754" i="11"/>
  <c r="K754" i="11"/>
  <c r="K750" i="11"/>
  <c r="M750" i="11"/>
  <c r="M746" i="11"/>
  <c r="K746" i="11"/>
  <c r="M742" i="11"/>
  <c r="K742" i="11"/>
  <c r="M738" i="11"/>
  <c r="K738" i="11"/>
  <c r="M734" i="11"/>
  <c r="K734" i="11"/>
  <c r="M730" i="11"/>
  <c r="K730" i="11"/>
  <c r="M726" i="11"/>
  <c r="K726" i="11"/>
  <c r="K722" i="11"/>
  <c r="M722" i="11"/>
  <c r="M718" i="11"/>
  <c r="K718" i="11"/>
  <c r="M714" i="11"/>
  <c r="K714" i="11"/>
  <c r="K710" i="11"/>
  <c r="M710" i="11"/>
  <c r="M706" i="11"/>
  <c r="K706" i="11"/>
  <c r="K702" i="11"/>
  <c r="M702" i="11"/>
  <c r="M698" i="11"/>
  <c r="K698" i="11"/>
  <c r="M694" i="11"/>
  <c r="K694" i="11"/>
  <c r="M690" i="11"/>
  <c r="K690" i="11"/>
  <c r="M686" i="11"/>
  <c r="K686" i="11"/>
  <c r="M682" i="11"/>
  <c r="K682" i="11"/>
  <c r="M678" i="11"/>
  <c r="K678" i="11"/>
  <c r="K674" i="11"/>
  <c r="M674" i="11"/>
  <c r="M670" i="11"/>
  <c r="K670" i="11"/>
  <c r="M666" i="11"/>
  <c r="K666" i="11"/>
  <c r="M662" i="11"/>
  <c r="K662" i="11"/>
  <c r="M658" i="11"/>
  <c r="K658" i="11"/>
  <c r="M654" i="11"/>
  <c r="K654" i="11"/>
  <c r="M650" i="11"/>
  <c r="K650" i="11"/>
  <c r="K646" i="11"/>
  <c r="M646" i="11"/>
  <c r="M642" i="11"/>
  <c r="K642" i="11"/>
  <c r="M638" i="11"/>
  <c r="K638" i="11"/>
  <c r="M634" i="11"/>
  <c r="K634" i="11"/>
  <c r="M630" i="11"/>
  <c r="K630" i="11"/>
  <c r="M626" i="11"/>
  <c r="K626" i="11"/>
  <c r="M622" i="11"/>
  <c r="K622" i="11"/>
  <c r="M618" i="11"/>
  <c r="K618" i="11"/>
  <c r="M614" i="11"/>
  <c r="K614" i="11"/>
  <c r="M610" i="11"/>
  <c r="K610" i="11"/>
  <c r="M606" i="11"/>
  <c r="K606" i="11"/>
  <c r="M602" i="11"/>
  <c r="K602" i="11"/>
  <c r="M598" i="11"/>
  <c r="K598" i="11"/>
  <c r="M594" i="11"/>
  <c r="K594" i="11"/>
  <c r="M590" i="11"/>
  <c r="K590" i="11"/>
  <c r="K586" i="11"/>
  <c r="M586" i="11"/>
  <c r="M582" i="11"/>
  <c r="K582" i="11"/>
  <c r="M578" i="11"/>
  <c r="K578" i="11"/>
  <c r="K574" i="11"/>
  <c r="M574" i="11"/>
  <c r="M570" i="11"/>
  <c r="K570" i="11"/>
  <c r="M566" i="11"/>
  <c r="K566" i="11"/>
  <c r="M562" i="11"/>
  <c r="K562" i="11"/>
  <c r="M558" i="11"/>
  <c r="K558" i="11"/>
  <c r="M554" i="11"/>
  <c r="K554" i="11"/>
  <c r="M550" i="11"/>
  <c r="K550" i="11"/>
  <c r="M546" i="11"/>
  <c r="K546" i="11"/>
  <c r="M542" i="11"/>
  <c r="K542" i="11"/>
  <c r="M538" i="11"/>
  <c r="K538" i="11"/>
  <c r="M534" i="11"/>
  <c r="K534" i="11"/>
  <c r="M530" i="11"/>
  <c r="K530" i="11"/>
  <c r="M526" i="11"/>
  <c r="K526" i="11"/>
  <c r="M522" i="11"/>
  <c r="K522" i="11"/>
  <c r="M518" i="11"/>
  <c r="K518" i="11"/>
  <c r="M514" i="11"/>
  <c r="K514" i="11"/>
  <c r="K510" i="11"/>
  <c r="M510" i="11"/>
  <c r="M506" i="11"/>
  <c r="K506" i="11"/>
  <c r="M502" i="11"/>
  <c r="K502" i="11"/>
  <c r="M498" i="11"/>
  <c r="K498" i="11"/>
  <c r="M494" i="11"/>
  <c r="K494" i="11"/>
  <c r="M490" i="11"/>
  <c r="K490" i="11"/>
  <c r="M486" i="11"/>
  <c r="K486" i="11"/>
  <c r="M482" i="11"/>
  <c r="K482" i="11"/>
  <c r="M478" i="11"/>
  <c r="K478" i="11"/>
  <c r="M474" i="11"/>
  <c r="K474" i="11"/>
  <c r="M470" i="11"/>
  <c r="K470" i="11"/>
  <c r="M466" i="11"/>
  <c r="K466" i="11"/>
  <c r="M462" i="11"/>
  <c r="K462" i="11"/>
  <c r="M458" i="11"/>
  <c r="K458" i="11"/>
  <c r="M454" i="11"/>
  <c r="K454" i="11"/>
  <c r="M450" i="11"/>
  <c r="K450" i="11"/>
  <c r="M446" i="11"/>
  <c r="K446" i="11"/>
  <c r="M442" i="11"/>
  <c r="K442" i="11"/>
  <c r="M438" i="11"/>
  <c r="K438" i="11"/>
  <c r="M434" i="11"/>
  <c r="K434" i="11"/>
  <c r="M430" i="11"/>
  <c r="K430" i="11"/>
  <c r="M426" i="11"/>
  <c r="K426" i="11"/>
  <c r="K422" i="11"/>
  <c r="M422" i="11"/>
  <c r="M418" i="11"/>
  <c r="K418" i="11"/>
  <c r="M414" i="11"/>
  <c r="K414" i="11"/>
  <c r="M410" i="11"/>
  <c r="K410" i="11"/>
  <c r="M406" i="11"/>
  <c r="K406" i="11"/>
  <c r="M402" i="11"/>
  <c r="K402" i="11"/>
  <c r="M398" i="11"/>
  <c r="K398" i="11"/>
  <c r="M394" i="11"/>
  <c r="K394" i="11"/>
  <c r="M390" i="11"/>
  <c r="K390" i="11"/>
  <c r="M386" i="11"/>
  <c r="K386" i="11"/>
  <c r="M382" i="11"/>
  <c r="K382" i="11"/>
  <c r="M378" i="11"/>
  <c r="K378" i="11"/>
  <c r="M374" i="11"/>
  <c r="K374" i="11"/>
  <c r="M370" i="11"/>
  <c r="K370" i="11"/>
  <c r="K366" i="11"/>
  <c r="M366" i="11"/>
  <c r="M362" i="11"/>
  <c r="K362" i="11"/>
  <c r="K358" i="11"/>
  <c r="M358" i="11"/>
  <c r="M354" i="11"/>
  <c r="K354" i="11"/>
  <c r="K350" i="11"/>
  <c r="M350" i="11"/>
  <c r="K346" i="11"/>
  <c r="M346" i="11"/>
  <c r="M342" i="11"/>
  <c r="K342" i="11"/>
  <c r="M338" i="11"/>
  <c r="K338" i="11"/>
  <c r="M334" i="11"/>
  <c r="K334" i="11"/>
  <c r="K330" i="11"/>
  <c r="M330" i="11"/>
  <c r="M326" i="11"/>
  <c r="K326" i="11"/>
  <c r="M322" i="11"/>
  <c r="K322" i="11"/>
  <c r="M318" i="11"/>
  <c r="K318" i="11"/>
  <c r="K314" i="11"/>
  <c r="M314" i="11"/>
  <c r="K310" i="11"/>
  <c r="M310" i="11"/>
  <c r="M306" i="11"/>
  <c r="K306" i="11"/>
  <c r="K302" i="11"/>
  <c r="M302" i="11"/>
  <c r="M298" i="11"/>
  <c r="K298" i="11"/>
  <c r="K294" i="11"/>
  <c r="M294" i="11"/>
  <c r="M290" i="11"/>
  <c r="K290" i="11"/>
  <c r="K286" i="11"/>
  <c r="M286" i="11"/>
  <c r="K282" i="11"/>
  <c r="M282" i="11"/>
  <c r="K278" i="11"/>
  <c r="M278" i="11"/>
  <c r="K274" i="11"/>
  <c r="M274" i="11"/>
  <c r="M270" i="11"/>
  <c r="K270" i="11"/>
  <c r="K266" i="11"/>
  <c r="M266" i="11"/>
  <c r="M262" i="11"/>
  <c r="K262" i="11"/>
  <c r="K258" i="11"/>
  <c r="M258" i="11"/>
  <c r="M254" i="11"/>
  <c r="K254" i="11"/>
  <c r="M250" i="11"/>
  <c r="K250" i="11"/>
  <c r="M246" i="11"/>
  <c r="K246" i="11"/>
  <c r="K242" i="11"/>
  <c r="M242" i="11"/>
  <c r="M238" i="11"/>
  <c r="K238" i="11"/>
  <c r="M234" i="11"/>
  <c r="K234" i="11"/>
  <c r="M230" i="11"/>
  <c r="K230" i="11"/>
  <c r="K226" i="11"/>
  <c r="M226" i="11"/>
  <c r="M222" i="11"/>
  <c r="K222" i="11"/>
  <c r="M218" i="11"/>
  <c r="K218" i="11"/>
  <c r="M214" i="11"/>
  <c r="K214" i="11"/>
  <c r="K210" i="11"/>
  <c r="M210" i="11"/>
  <c r="M206" i="11"/>
  <c r="K206" i="11"/>
  <c r="K202" i="11"/>
  <c r="M202" i="11"/>
  <c r="M198" i="11"/>
  <c r="K198" i="11"/>
  <c r="K194" i="11"/>
  <c r="M194" i="11"/>
  <c r="M190" i="11"/>
  <c r="K190" i="11"/>
  <c r="M186" i="11"/>
  <c r="K186" i="11"/>
  <c r="M182" i="11"/>
  <c r="K182" i="11"/>
  <c r="M178" i="11"/>
  <c r="K178" i="11"/>
  <c r="M174" i="11"/>
  <c r="K174" i="11"/>
  <c r="K170" i="11"/>
  <c r="M170" i="11"/>
  <c r="M166" i="11"/>
  <c r="K166" i="11"/>
  <c r="M162" i="11"/>
  <c r="K162" i="11"/>
  <c r="M158" i="11"/>
  <c r="K158" i="11"/>
  <c r="M154" i="11"/>
  <c r="K154" i="11"/>
  <c r="M150" i="11"/>
  <c r="K150" i="11"/>
  <c r="K146" i="11"/>
  <c r="M146" i="11"/>
  <c r="M142" i="11"/>
  <c r="K142" i="11"/>
  <c r="K138" i="11"/>
  <c r="M138" i="11"/>
  <c r="M134" i="11"/>
  <c r="K134" i="11"/>
  <c r="K130" i="11"/>
  <c r="M130" i="11"/>
  <c r="M126" i="11"/>
  <c r="K126" i="11"/>
  <c r="M122" i="11"/>
  <c r="K122" i="11"/>
  <c r="M118" i="11"/>
  <c r="K118" i="11"/>
  <c r="K114" i="11"/>
  <c r="M114" i="11"/>
  <c r="M110" i="11"/>
  <c r="K110" i="11"/>
  <c r="M106" i="11"/>
  <c r="K106" i="11"/>
  <c r="M102" i="11"/>
  <c r="K102" i="11"/>
  <c r="K98" i="11"/>
  <c r="M98" i="11"/>
  <c r="M94" i="11"/>
  <c r="K94" i="11"/>
  <c r="M90" i="11"/>
  <c r="K90" i="11"/>
  <c r="M86" i="11"/>
  <c r="K86" i="11"/>
  <c r="K82" i="11"/>
  <c r="M82" i="11"/>
  <c r="M78" i="11"/>
  <c r="K78" i="11"/>
  <c r="K74" i="11"/>
  <c r="M74" i="11"/>
  <c r="M70" i="11"/>
  <c r="K70" i="11"/>
  <c r="K66" i="11"/>
  <c r="M66" i="11"/>
  <c r="M62" i="11"/>
  <c r="K62" i="11"/>
  <c r="M58" i="11"/>
  <c r="K58" i="11"/>
  <c r="M54" i="11"/>
  <c r="K54" i="11"/>
  <c r="M50" i="11"/>
  <c r="K50" i="11"/>
  <c r="M46" i="11"/>
  <c r="K46" i="11"/>
  <c r="K42" i="11"/>
  <c r="M42" i="11"/>
  <c r="M38" i="11"/>
  <c r="K38" i="11"/>
  <c r="M34" i="11"/>
  <c r="K34" i="11"/>
  <c r="M30" i="11"/>
  <c r="K30" i="11"/>
  <c r="M26" i="11"/>
  <c r="K26" i="11"/>
  <c r="M22" i="11"/>
  <c r="K22" i="11"/>
  <c r="K18" i="11"/>
  <c r="M18" i="11"/>
  <c r="M14" i="11"/>
  <c r="K14" i="11"/>
  <c r="M765" i="11"/>
  <c r="K765" i="11"/>
  <c r="M761" i="11"/>
  <c r="K761" i="11"/>
  <c r="M757" i="11"/>
  <c r="K757" i="11"/>
  <c r="M753" i="11"/>
  <c r="K753" i="11"/>
  <c r="M749" i="11"/>
  <c r="K749" i="11"/>
  <c r="M745" i="11"/>
  <c r="K745" i="11"/>
  <c r="M741" i="11"/>
  <c r="K741" i="11"/>
  <c r="M737" i="11"/>
  <c r="K737" i="11"/>
  <c r="M733" i="11"/>
  <c r="K733" i="11"/>
  <c r="M729" i="11"/>
  <c r="K729" i="11"/>
  <c r="M725" i="11"/>
  <c r="K725" i="11"/>
  <c r="M721" i="11"/>
  <c r="K721" i="11"/>
  <c r="M717" i="11"/>
  <c r="K717" i="11"/>
  <c r="M713" i="11"/>
  <c r="K713" i="11"/>
  <c r="M709" i="11"/>
  <c r="K709" i="11"/>
  <c r="M705" i="11"/>
  <c r="K705" i="11"/>
  <c r="M701" i="11"/>
  <c r="K701" i="11"/>
  <c r="M697" i="11"/>
  <c r="K697" i="11"/>
  <c r="M693" i="11"/>
  <c r="K693" i="11"/>
  <c r="M689" i="11"/>
  <c r="K689" i="11"/>
  <c r="M685" i="11"/>
  <c r="K685" i="11"/>
  <c r="M681" i="11"/>
  <c r="K681" i="11"/>
  <c r="M677" i="11"/>
  <c r="K677" i="11"/>
  <c r="M673" i="11"/>
  <c r="K673" i="11"/>
  <c r="M669" i="11"/>
  <c r="K669" i="11"/>
  <c r="M665" i="11"/>
  <c r="K665" i="11"/>
  <c r="M661" i="11"/>
  <c r="K661" i="11"/>
  <c r="M657" i="11"/>
  <c r="K657" i="11"/>
  <c r="M653" i="11"/>
  <c r="K653" i="11"/>
  <c r="M649" i="11"/>
  <c r="K649" i="11"/>
  <c r="M645" i="11"/>
  <c r="K645" i="11"/>
  <c r="M641" i="11"/>
  <c r="K641" i="11"/>
  <c r="M637" i="11"/>
  <c r="K637" i="11"/>
  <c r="M633" i="11"/>
  <c r="K633" i="11"/>
  <c r="M629" i="11"/>
  <c r="K629" i="11"/>
  <c r="M625" i="11"/>
  <c r="K625" i="11"/>
  <c r="M621" i="11"/>
  <c r="K621" i="11"/>
  <c r="M617" i="11"/>
  <c r="K617" i="11"/>
  <c r="M613" i="11"/>
  <c r="K613" i="11"/>
  <c r="M609" i="11"/>
  <c r="K609" i="11"/>
  <c r="M605" i="11"/>
  <c r="K605" i="11"/>
  <c r="M601" i="11"/>
  <c r="K601" i="11"/>
  <c r="M597" i="11"/>
  <c r="K597" i="11"/>
  <c r="M593" i="11"/>
  <c r="K593" i="11"/>
  <c r="M589" i="11"/>
  <c r="K589" i="11"/>
  <c r="M585" i="11"/>
  <c r="K585" i="11"/>
  <c r="M581" i="11"/>
  <c r="K581" i="11"/>
  <c r="M577" i="11"/>
  <c r="K577" i="11"/>
  <c r="M573" i="11"/>
  <c r="K573" i="11"/>
  <c r="M569" i="11"/>
  <c r="K569" i="11"/>
  <c r="M565" i="11"/>
  <c r="K565" i="11"/>
  <c r="M561" i="11"/>
  <c r="K561" i="11"/>
  <c r="M557" i="11"/>
  <c r="K557" i="11"/>
  <c r="M553" i="11"/>
  <c r="K553" i="11"/>
  <c r="M549" i="11"/>
  <c r="K549" i="11"/>
  <c r="M545" i="11"/>
  <c r="K545" i="11"/>
  <c r="M541" i="11"/>
  <c r="K541" i="11"/>
  <c r="M537" i="11"/>
  <c r="K537" i="11"/>
  <c r="M533" i="11"/>
  <c r="K533" i="11"/>
  <c r="M529" i="11"/>
  <c r="K529" i="11"/>
  <c r="M525" i="11"/>
  <c r="K525" i="11"/>
  <c r="M521" i="11"/>
  <c r="K521" i="11"/>
  <c r="M517" i="11"/>
  <c r="K517" i="11"/>
  <c r="M513" i="11"/>
  <c r="K513" i="11"/>
  <c r="M509" i="11"/>
  <c r="K509" i="11"/>
  <c r="M505" i="11"/>
  <c r="K505" i="11"/>
  <c r="M501" i="11"/>
  <c r="K501" i="11"/>
  <c r="M497" i="11"/>
  <c r="K497" i="11"/>
  <c r="M493" i="11"/>
  <c r="K493" i="11"/>
  <c r="M489" i="11"/>
  <c r="K489" i="11"/>
  <c r="M485" i="11"/>
  <c r="K485" i="11"/>
  <c r="M481" i="11"/>
  <c r="K481" i="11"/>
  <c r="M477" i="11"/>
  <c r="K477" i="11"/>
  <c r="M473" i="11"/>
  <c r="K473" i="11"/>
  <c r="M469" i="11"/>
  <c r="K469" i="11"/>
  <c r="M465" i="11"/>
  <c r="K465" i="11"/>
  <c r="M461" i="11"/>
  <c r="K461" i="11"/>
  <c r="M457" i="11"/>
  <c r="K457" i="11"/>
  <c r="M453" i="11"/>
  <c r="K453" i="11"/>
  <c r="M449" i="11"/>
  <c r="K449" i="11"/>
  <c r="M445" i="11"/>
  <c r="K445" i="11"/>
  <c r="M441" i="11"/>
  <c r="K441" i="11"/>
  <c r="M437" i="11"/>
  <c r="K437" i="11"/>
  <c r="M433" i="11"/>
  <c r="K433" i="11"/>
  <c r="M429" i="11"/>
  <c r="K429" i="11"/>
  <c r="M425" i="11"/>
  <c r="K425" i="11"/>
  <c r="M421" i="11"/>
  <c r="K421" i="11"/>
  <c r="M417" i="11"/>
  <c r="K417" i="11"/>
  <c r="M413" i="11"/>
  <c r="K413" i="11"/>
  <c r="M409" i="11"/>
  <c r="K409" i="11"/>
  <c r="M405" i="11"/>
  <c r="K405" i="11"/>
  <c r="M401" i="11"/>
  <c r="K401" i="11"/>
  <c r="M397" i="11"/>
  <c r="K397" i="11"/>
  <c r="M393" i="11"/>
  <c r="K393" i="11"/>
  <c r="M389" i="11"/>
  <c r="K389" i="11"/>
  <c r="M385" i="11"/>
  <c r="K385" i="11"/>
  <c r="M381" i="11"/>
  <c r="K381" i="11"/>
  <c r="M377" i="11"/>
  <c r="K377" i="11"/>
  <c r="M373" i="11"/>
  <c r="K373" i="11"/>
  <c r="M369" i="11"/>
  <c r="K369" i="11"/>
  <c r="M365" i="11"/>
  <c r="K365" i="11"/>
  <c r="M361" i="11"/>
  <c r="K361" i="11"/>
  <c r="M357" i="11"/>
  <c r="K357" i="11"/>
  <c r="M353" i="11"/>
  <c r="K353" i="11"/>
  <c r="M349" i="11"/>
  <c r="K349" i="11"/>
  <c r="M345" i="11"/>
  <c r="K345" i="11"/>
  <c r="M341" i="11"/>
  <c r="K341" i="11"/>
  <c r="M337" i="11"/>
  <c r="K337" i="11"/>
  <c r="M333" i="11"/>
  <c r="K333" i="11"/>
  <c r="M329" i="11"/>
  <c r="K329" i="11"/>
  <c r="M325" i="11"/>
  <c r="K325" i="11"/>
  <c r="M321" i="11"/>
  <c r="K321" i="11"/>
  <c r="M317" i="11"/>
  <c r="K317" i="11"/>
  <c r="M313" i="11"/>
  <c r="K313" i="11"/>
  <c r="M309" i="11"/>
  <c r="K309" i="11"/>
  <c r="M305" i="11"/>
  <c r="K305" i="11"/>
  <c r="M301" i="11"/>
  <c r="K301" i="11"/>
  <c r="M297" i="11"/>
  <c r="K297" i="11"/>
  <c r="M293" i="11"/>
  <c r="K293" i="11"/>
  <c r="M289" i="11"/>
  <c r="K289" i="11"/>
  <c r="M285" i="11"/>
  <c r="K285" i="11"/>
  <c r="M281" i="11"/>
  <c r="K281" i="11"/>
  <c r="M277" i="11"/>
  <c r="K277" i="11"/>
  <c r="M273" i="11"/>
  <c r="K273" i="11"/>
  <c r="M269" i="11"/>
  <c r="K269" i="11"/>
  <c r="M265" i="11"/>
  <c r="K265" i="11"/>
  <c r="M261" i="11"/>
  <c r="K261" i="11"/>
  <c r="M257" i="11"/>
  <c r="K257" i="11"/>
  <c r="M253" i="11"/>
  <c r="K253" i="11"/>
  <c r="M249" i="11"/>
  <c r="K249" i="11"/>
  <c r="M245" i="11"/>
  <c r="K245" i="11"/>
  <c r="M241" i="11"/>
  <c r="K241" i="11"/>
  <c r="M237" i="11"/>
  <c r="K237" i="11"/>
  <c r="M233" i="11"/>
  <c r="K233" i="11"/>
  <c r="M229" i="11"/>
  <c r="K229" i="11"/>
  <c r="M225" i="11"/>
  <c r="K225" i="11"/>
  <c r="M221" i="11"/>
  <c r="K221" i="11"/>
  <c r="M217" i="11"/>
  <c r="K217" i="11"/>
  <c r="M213" i="11"/>
  <c r="K213" i="11"/>
  <c r="M209" i="11"/>
  <c r="K209" i="11"/>
  <c r="M205" i="11"/>
  <c r="K205" i="11"/>
  <c r="M201" i="11"/>
  <c r="K201" i="11"/>
  <c r="M197" i="11"/>
  <c r="K197" i="11"/>
  <c r="M193" i="11"/>
  <c r="K193" i="11"/>
  <c r="M189" i="11"/>
  <c r="K189" i="11"/>
  <c r="M185" i="11"/>
  <c r="K185" i="11"/>
  <c r="M181" i="11"/>
  <c r="K181" i="11"/>
  <c r="M177" i="11"/>
  <c r="K177" i="11"/>
  <c r="M173" i="11"/>
  <c r="K173" i="11"/>
  <c r="M169" i="11"/>
  <c r="K169" i="11"/>
  <c r="M165" i="11"/>
  <c r="K165" i="11"/>
  <c r="M161" i="11"/>
  <c r="K161" i="11"/>
  <c r="M157" i="11"/>
  <c r="K157" i="11"/>
  <c r="M153" i="11"/>
  <c r="K153" i="11"/>
  <c r="M149" i="11"/>
  <c r="K149" i="11"/>
  <c r="M145" i="11"/>
  <c r="K145" i="11"/>
  <c r="M141" i="11"/>
  <c r="K141" i="11"/>
  <c r="M137" i="11"/>
  <c r="K137" i="11"/>
  <c r="M133" i="11"/>
  <c r="K133" i="11"/>
  <c r="M129" i="11"/>
  <c r="K129" i="11"/>
  <c r="M125" i="11"/>
  <c r="K125" i="11"/>
  <c r="M121" i="11"/>
  <c r="K121" i="11"/>
  <c r="M117" i="11"/>
  <c r="K117" i="11"/>
  <c r="M113" i="11"/>
  <c r="K113" i="11"/>
  <c r="M109" i="11"/>
  <c r="K109" i="11"/>
  <c r="M105" i="11"/>
  <c r="K105" i="11"/>
  <c r="M101" i="11"/>
  <c r="K101" i="11"/>
  <c r="M97" i="11"/>
  <c r="K97" i="11"/>
  <c r="M93" i="11"/>
  <c r="K93" i="11"/>
  <c r="M89" i="11"/>
  <c r="K89" i="11"/>
  <c r="M85" i="11"/>
  <c r="K85" i="11"/>
  <c r="M81" i="11"/>
  <c r="K81" i="11"/>
  <c r="M77" i="11"/>
  <c r="K77" i="11"/>
  <c r="M73" i="11"/>
  <c r="K73" i="11"/>
  <c r="M69" i="11"/>
  <c r="K69" i="11"/>
  <c r="M65" i="11"/>
  <c r="K65" i="11"/>
  <c r="M61" i="11"/>
  <c r="K61" i="11"/>
  <c r="M57" i="11"/>
  <c r="K57" i="11"/>
  <c r="M53" i="11"/>
  <c r="K53" i="11"/>
  <c r="M49" i="11"/>
  <c r="K49" i="11"/>
  <c r="M45" i="11"/>
  <c r="K45" i="11"/>
  <c r="M41" i="11"/>
  <c r="K41" i="11"/>
  <c r="M37" i="11"/>
  <c r="K37" i="11"/>
  <c r="M33" i="11"/>
  <c r="K33" i="11"/>
  <c r="M29" i="11"/>
  <c r="K29" i="11"/>
  <c r="M25" i="11"/>
  <c r="K25" i="11"/>
  <c r="M21" i="11"/>
  <c r="K21" i="11"/>
  <c r="M17" i="11"/>
  <c r="K17" i="11"/>
  <c r="M13" i="11"/>
  <c r="K13" i="11"/>
  <c r="M768" i="11"/>
  <c r="K768" i="11"/>
  <c r="K764" i="11"/>
  <c r="M764" i="11"/>
  <c r="M760" i="11"/>
  <c r="K760" i="11"/>
  <c r="M756" i="11"/>
  <c r="K756" i="11"/>
  <c r="K752" i="11"/>
  <c r="M752" i="11"/>
  <c r="K748" i="11"/>
  <c r="M748" i="11"/>
  <c r="K744" i="11"/>
  <c r="M744" i="11"/>
  <c r="M740" i="11"/>
  <c r="K740" i="11"/>
  <c r="K736" i="11"/>
  <c r="M736" i="11"/>
  <c r="M732" i="11"/>
  <c r="K732" i="11"/>
  <c r="K728" i="11"/>
  <c r="M728" i="11"/>
  <c r="M724" i="11"/>
  <c r="K724" i="11"/>
  <c r="K720" i="11"/>
  <c r="M720" i="11"/>
  <c r="K716" i="11"/>
  <c r="M716" i="11"/>
  <c r="K712" i="11"/>
  <c r="M712" i="11"/>
  <c r="M708" i="11"/>
  <c r="K708" i="11"/>
  <c r="M704" i="11"/>
  <c r="K704" i="11"/>
  <c r="K700" i="11"/>
  <c r="M700" i="11"/>
  <c r="M696" i="11"/>
  <c r="K696" i="11"/>
  <c r="M692" i="11"/>
  <c r="K692" i="11"/>
  <c r="K688" i="11"/>
  <c r="M688" i="11"/>
  <c r="K684" i="11"/>
  <c r="M684" i="11"/>
  <c r="K680" i="11"/>
  <c r="M680" i="11"/>
  <c r="M676" i="11"/>
  <c r="K676" i="11"/>
  <c r="K672" i="11"/>
  <c r="M672" i="11"/>
  <c r="M668" i="11"/>
  <c r="K668" i="11"/>
  <c r="K664" i="11"/>
  <c r="M664" i="11"/>
  <c r="M660" i="11"/>
  <c r="K660" i="11"/>
  <c r="K656" i="11"/>
  <c r="M656" i="11"/>
  <c r="K652" i="11"/>
  <c r="M652" i="11"/>
  <c r="K648" i="11"/>
  <c r="M648" i="11"/>
  <c r="M644" i="11"/>
  <c r="K644" i="11"/>
  <c r="M640" i="11"/>
  <c r="K640" i="11"/>
  <c r="K636" i="11"/>
  <c r="M636" i="11"/>
  <c r="M632" i="11"/>
  <c r="K632" i="11"/>
  <c r="M628" i="11"/>
  <c r="K628" i="11"/>
  <c r="K624" i="11"/>
  <c r="M624" i="11"/>
  <c r="K620" i="11"/>
  <c r="M620" i="11"/>
  <c r="K616" i="11"/>
  <c r="M616" i="11"/>
  <c r="M612" i="11"/>
  <c r="K612" i="11"/>
  <c r="K608" i="11"/>
  <c r="M608" i="11"/>
  <c r="M604" i="11"/>
  <c r="K604" i="11"/>
  <c r="K600" i="11"/>
  <c r="M600" i="11"/>
  <c r="M596" i="11"/>
  <c r="K596" i="11"/>
  <c r="K592" i="11"/>
  <c r="M592" i="11"/>
  <c r="M588" i="11"/>
  <c r="K588" i="11"/>
  <c r="K584" i="11"/>
  <c r="M584" i="11"/>
  <c r="K580" i="11"/>
  <c r="M580" i="11"/>
  <c r="K576" i="11"/>
  <c r="M576" i="11"/>
  <c r="M572" i="11"/>
  <c r="K572" i="11"/>
  <c r="M568" i="11"/>
  <c r="K568" i="11"/>
  <c r="K564" i="11"/>
  <c r="M564" i="11"/>
  <c r="M560" i="11"/>
  <c r="K560" i="11"/>
  <c r="M556" i="11"/>
  <c r="K556" i="11"/>
  <c r="K552" i="11"/>
  <c r="M552" i="11"/>
  <c r="K548" i="11"/>
  <c r="M548" i="11"/>
  <c r="K544" i="11"/>
  <c r="M544" i="11"/>
  <c r="M540" i="11"/>
  <c r="K540" i="11"/>
  <c r="K536" i="11"/>
  <c r="M536" i="11"/>
  <c r="M532" i="11"/>
  <c r="K532" i="11"/>
  <c r="K528" i="11"/>
  <c r="M528" i="11"/>
  <c r="M524" i="11"/>
  <c r="K524" i="11"/>
  <c r="K520" i="11"/>
  <c r="M520" i="11"/>
  <c r="K516" i="11"/>
  <c r="M516" i="11"/>
  <c r="M512" i="11"/>
  <c r="K512" i="11"/>
  <c r="M508" i="11"/>
  <c r="K508" i="11"/>
  <c r="M504" i="11"/>
  <c r="K504" i="11"/>
  <c r="K500" i="11"/>
  <c r="M500" i="11"/>
  <c r="M496" i="11"/>
  <c r="K496" i="11"/>
  <c r="M492" i="11"/>
  <c r="K492" i="11"/>
  <c r="K488" i="11"/>
  <c r="M488" i="11"/>
  <c r="M484" i="11"/>
  <c r="K484" i="11"/>
  <c r="K480" i="11"/>
  <c r="M480" i="11"/>
  <c r="M476" i="11"/>
  <c r="K476" i="11"/>
  <c r="K472" i="11"/>
  <c r="M472" i="11"/>
  <c r="M468" i="11"/>
  <c r="K468" i="11"/>
  <c r="M464" i="11"/>
  <c r="K464" i="11"/>
  <c r="M460" i="11"/>
  <c r="K460" i="11"/>
  <c r="M456" i="11"/>
  <c r="K456" i="11"/>
  <c r="K452" i="11"/>
  <c r="M452" i="11"/>
  <c r="K448" i="11"/>
  <c r="M448" i="11"/>
  <c r="M444" i="11"/>
  <c r="K444" i="11"/>
  <c r="M440" i="11"/>
  <c r="K440" i="11"/>
  <c r="M436" i="11"/>
  <c r="K436" i="11"/>
  <c r="M432" i="11"/>
  <c r="K432" i="11"/>
  <c r="M428" i="11"/>
  <c r="K428" i="11"/>
  <c r="K424" i="11"/>
  <c r="M424" i="11"/>
  <c r="K420" i="11"/>
  <c r="M420" i="11"/>
  <c r="M416" i="11"/>
  <c r="K416" i="11"/>
  <c r="M412" i="11"/>
  <c r="K412" i="11"/>
  <c r="M408" i="11"/>
  <c r="K408" i="11"/>
  <c r="M404" i="11"/>
  <c r="K404" i="11"/>
  <c r="K400" i="11"/>
  <c r="M400" i="11"/>
  <c r="M396" i="11"/>
  <c r="K396" i="11"/>
  <c r="K392" i="11"/>
  <c r="M392" i="11"/>
  <c r="M388" i="11"/>
  <c r="K388" i="11"/>
  <c r="K384" i="11"/>
  <c r="M384" i="11"/>
  <c r="M380" i="11"/>
  <c r="K380" i="11"/>
  <c r="M376" i="11"/>
  <c r="K376" i="11"/>
  <c r="K372" i="11"/>
  <c r="M372" i="11"/>
  <c r="M368" i="11"/>
  <c r="K368" i="11"/>
  <c r="M364" i="11"/>
  <c r="K364" i="11"/>
  <c r="M360" i="11"/>
  <c r="K360" i="11"/>
  <c r="K356" i="11"/>
  <c r="M356" i="11"/>
  <c r="K352" i="11"/>
  <c r="M352" i="11"/>
  <c r="M348" i="11"/>
  <c r="K348" i="11"/>
  <c r="K344" i="11"/>
  <c r="M344" i="11"/>
  <c r="M340" i="11"/>
  <c r="K340" i="11"/>
  <c r="K336" i="11"/>
  <c r="M336" i="11"/>
  <c r="M332" i="11"/>
  <c r="K332" i="11"/>
  <c r="K328" i="11"/>
  <c r="M328" i="11"/>
  <c r="K324" i="11"/>
  <c r="M324" i="11"/>
  <c r="K320" i="11"/>
  <c r="M320" i="11"/>
  <c r="M316" i="11"/>
  <c r="K316" i="11"/>
  <c r="M312" i="11"/>
  <c r="K312" i="11"/>
  <c r="M308" i="11"/>
  <c r="K308" i="11"/>
  <c r="M304" i="11"/>
  <c r="K304" i="11"/>
  <c r="M300" i="11"/>
  <c r="K300" i="11"/>
  <c r="M296" i="11"/>
  <c r="K296" i="11"/>
  <c r="K292" i="11"/>
  <c r="M292" i="11"/>
  <c r="M288" i="11"/>
  <c r="K288" i="11"/>
  <c r="M284" i="11"/>
  <c r="K284" i="11"/>
  <c r="M280" i="11"/>
  <c r="K280" i="11"/>
  <c r="M276" i="11"/>
  <c r="K276" i="11"/>
  <c r="M272" i="11"/>
  <c r="K272" i="11"/>
  <c r="M268" i="11"/>
  <c r="K268" i="11"/>
  <c r="M264" i="11"/>
  <c r="K264" i="11"/>
  <c r="M260" i="11"/>
  <c r="K260" i="11"/>
  <c r="M256" i="11"/>
  <c r="K256" i="11"/>
  <c r="M252" i="11"/>
  <c r="K252" i="11"/>
  <c r="M248" i="11"/>
  <c r="K248" i="11"/>
  <c r="M244" i="11"/>
  <c r="K244" i="11"/>
  <c r="M240" i="11"/>
  <c r="K240" i="11"/>
  <c r="M236" i="11"/>
  <c r="K236" i="11"/>
  <c r="M232" i="11"/>
  <c r="K232" i="11"/>
  <c r="M228" i="11"/>
  <c r="K228" i="11"/>
  <c r="M224" i="11"/>
  <c r="K224" i="11"/>
  <c r="M220" i="11"/>
  <c r="K220" i="11"/>
  <c r="M216" i="11"/>
  <c r="K216" i="11"/>
  <c r="M212" i="11"/>
  <c r="K212" i="11"/>
  <c r="M208" i="11"/>
  <c r="K208" i="11"/>
  <c r="M204" i="11"/>
  <c r="K204" i="11"/>
  <c r="M200" i="11"/>
  <c r="K200" i="11"/>
  <c r="M196" i="11"/>
  <c r="K196" i="11"/>
  <c r="M192" i="11"/>
  <c r="K192" i="11"/>
  <c r="M188" i="11"/>
  <c r="K188" i="11"/>
  <c r="M184" i="11"/>
  <c r="K184" i="11"/>
  <c r="M180" i="11"/>
  <c r="K180" i="11"/>
  <c r="M176" i="11"/>
  <c r="K176" i="11"/>
  <c r="M172" i="11"/>
  <c r="K172" i="11"/>
  <c r="M168" i="11"/>
  <c r="K168" i="11"/>
  <c r="M164" i="11"/>
  <c r="K164" i="11"/>
  <c r="M160" i="11"/>
  <c r="K160" i="11"/>
  <c r="M156" i="11"/>
  <c r="K156" i="11"/>
  <c r="M152" i="11"/>
  <c r="K152" i="11"/>
  <c r="M148" i="11"/>
  <c r="K148" i="11"/>
  <c r="M144" i="11"/>
  <c r="K144" i="11"/>
  <c r="M140" i="11"/>
  <c r="K140" i="11"/>
  <c r="M136" i="11"/>
  <c r="K136" i="11"/>
  <c r="M132" i="11"/>
  <c r="K132" i="11"/>
  <c r="M128" i="11"/>
  <c r="K128" i="11"/>
  <c r="M124" i="11"/>
  <c r="K124" i="11"/>
  <c r="M120" i="11"/>
  <c r="K120" i="11"/>
  <c r="M116" i="11"/>
  <c r="K116" i="11"/>
  <c r="M112" i="11"/>
  <c r="K112" i="11"/>
  <c r="M108" i="11"/>
  <c r="K108" i="11"/>
  <c r="M104" i="11"/>
  <c r="K104" i="11"/>
  <c r="M100" i="11"/>
  <c r="K100" i="11"/>
  <c r="M96" i="11"/>
  <c r="K96" i="11"/>
  <c r="M92" i="11"/>
  <c r="K92" i="11"/>
  <c r="M88" i="11"/>
  <c r="K88" i="11"/>
  <c r="M84" i="11"/>
  <c r="K84" i="11"/>
  <c r="M80" i="11"/>
  <c r="K80" i="11"/>
  <c r="M76" i="11"/>
  <c r="K76" i="11"/>
  <c r="M72" i="11"/>
  <c r="K72" i="11"/>
  <c r="M68" i="11"/>
  <c r="K68" i="11"/>
  <c r="M64" i="11"/>
  <c r="K64" i="11"/>
  <c r="M60" i="11"/>
  <c r="K60" i="11"/>
  <c r="M56" i="11"/>
  <c r="K56" i="11"/>
  <c r="M52" i="11"/>
  <c r="K52" i="11"/>
  <c r="M48" i="11"/>
  <c r="K48" i="11"/>
  <c r="M44" i="11"/>
  <c r="K44" i="11"/>
  <c r="M40" i="11"/>
  <c r="K40" i="11"/>
  <c r="M36" i="11"/>
  <c r="K36" i="11"/>
  <c r="M32" i="11"/>
  <c r="K32" i="11"/>
  <c r="M28" i="11"/>
  <c r="K28" i="11"/>
  <c r="M24" i="11"/>
  <c r="K24" i="11"/>
  <c r="M20" i="11"/>
  <c r="K20" i="11"/>
  <c r="M16" i="11"/>
  <c r="K16" i="11"/>
  <c r="M12" i="11"/>
  <c r="K12" i="11"/>
  <c r="M767" i="11"/>
  <c r="K767" i="11"/>
  <c r="M763" i="11"/>
  <c r="K763" i="11"/>
  <c r="K759" i="11"/>
  <c r="M759" i="11"/>
  <c r="M755" i="11"/>
  <c r="K755" i="11"/>
  <c r="M751" i="11"/>
  <c r="K751" i="11"/>
  <c r="M747" i="11"/>
  <c r="K747" i="11"/>
  <c r="M743" i="11"/>
  <c r="K743" i="11"/>
  <c r="M739" i="11"/>
  <c r="K739" i="11"/>
  <c r="M735" i="11"/>
  <c r="K735" i="11"/>
  <c r="K731" i="11"/>
  <c r="M731" i="11"/>
  <c r="M727" i="11"/>
  <c r="K727" i="11"/>
  <c r="K723" i="11"/>
  <c r="M723" i="11"/>
  <c r="M719" i="11"/>
  <c r="K719" i="11"/>
  <c r="M715" i="11"/>
  <c r="K715" i="11"/>
  <c r="M711" i="11"/>
  <c r="K711" i="11"/>
  <c r="M707" i="11"/>
  <c r="K707" i="11"/>
  <c r="M703" i="11"/>
  <c r="K703" i="11"/>
  <c r="M699" i="11"/>
  <c r="K699" i="11"/>
  <c r="M695" i="11"/>
  <c r="K695" i="11"/>
  <c r="M691" i="11"/>
  <c r="K691" i="11"/>
  <c r="M687" i="11"/>
  <c r="K687" i="11"/>
  <c r="M683" i="11"/>
  <c r="K683" i="11"/>
  <c r="M679" i="11"/>
  <c r="K679" i="11"/>
  <c r="M675" i="11"/>
  <c r="K675" i="11"/>
  <c r="M671" i="11"/>
  <c r="K671" i="11"/>
  <c r="K667" i="11"/>
  <c r="M667" i="11"/>
  <c r="M663" i="11"/>
  <c r="K663" i="11"/>
  <c r="M659" i="11"/>
  <c r="K659" i="11"/>
  <c r="M655" i="11"/>
  <c r="K655" i="11"/>
  <c r="M651" i="11"/>
  <c r="K651" i="11"/>
  <c r="M647" i="11"/>
  <c r="K647" i="11"/>
  <c r="M643" i="11"/>
  <c r="K643" i="11"/>
  <c r="M639" i="11"/>
  <c r="K639" i="11"/>
  <c r="M635" i="11"/>
  <c r="K635" i="11"/>
  <c r="K631" i="11"/>
  <c r="M631" i="11"/>
  <c r="M627" i="11"/>
  <c r="K627" i="11"/>
  <c r="M623" i="11"/>
  <c r="K623" i="11"/>
  <c r="M619" i="11"/>
  <c r="K619" i="11"/>
  <c r="M615" i="11"/>
  <c r="K615" i="11"/>
  <c r="M611" i="11"/>
  <c r="K611" i="11"/>
  <c r="M607" i="11"/>
  <c r="K607" i="11"/>
  <c r="K603" i="11"/>
  <c r="M603" i="11"/>
  <c r="M599" i="11"/>
  <c r="K599" i="11"/>
  <c r="M595" i="11"/>
  <c r="K595" i="11"/>
  <c r="M591" i="11"/>
  <c r="K591" i="11"/>
  <c r="M587" i="11"/>
  <c r="K587" i="11"/>
  <c r="M583" i="11"/>
  <c r="K583" i="11"/>
  <c r="M579" i="11"/>
  <c r="K579" i="11"/>
  <c r="M575" i="11"/>
  <c r="K575" i="11"/>
  <c r="M571" i="11"/>
  <c r="K571" i="11"/>
  <c r="M567" i="11"/>
  <c r="K567" i="11"/>
  <c r="M563" i="11"/>
  <c r="K563" i="11"/>
  <c r="M559" i="11"/>
  <c r="K559" i="11"/>
  <c r="M555" i="11"/>
  <c r="K555" i="11"/>
  <c r="M551" i="11"/>
  <c r="K551" i="11"/>
  <c r="M547" i="11"/>
  <c r="K547" i="11"/>
  <c r="M543" i="11"/>
  <c r="K543" i="11"/>
  <c r="M539" i="11"/>
  <c r="K539" i="11"/>
  <c r="M535" i="11"/>
  <c r="K535" i="11"/>
  <c r="M531" i="11"/>
  <c r="K531" i="11"/>
  <c r="M527" i="11"/>
  <c r="K527" i="11"/>
  <c r="M523" i="11"/>
  <c r="K523" i="11"/>
  <c r="M519" i="11"/>
  <c r="K519" i="11"/>
  <c r="M515" i="11"/>
  <c r="K515" i="11"/>
  <c r="M511" i="11"/>
  <c r="K511" i="11"/>
  <c r="M507" i="11"/>
  <c r="K507" i="11"/>
  <c r="M503" i="11"/>
  <c r="K503" i="11"/>
  <c r="K499" i="11"/>
  <c r="M499" i="11"/>
  <c r="M495" i="11"/>
  <c r="K495" i="11"/>
  <c r="M491" i="11"/>
  <c r="K491" i="11"/>
  <c r="M487" i="11"/>
  <c r="K487" i="11"/>
  <c r="M483" i="11"/>
  <c r="K483" i="11"/>
  <c r="K479" i="11"/>
  <c r="M479" i="11"/>
  <c r="M475" i="11"/>
  <c r="K475" i="11"/>
  <c r="M471" i="11"/>
  <c r="K471" i="11"/>
  <c r="M467" i="11"/>
  <c r="K467" i="11"/>
  <c r="M463" i="11"/>
  <c r="K463" i="11"/>
  <c r="M459" i="11"/>
  <c r="K459" i="11"/>
  <c r="M455" i="11"/>
  <c r="K455" i="11"/>
  <c r="M451" i="11"/>
  <c r="K451" i="11"/>
  <c r="M447" i="11"/>
  <c r="K447" i="11"/>
  <c r="K443" i="11"/>
  <c r="M443" i="11"/>
  <c r="M439" i="11"/>
  <c r="K439" i="11"/>
  <c r="K435" i="11"/>
  <c r="M435" i="11"/>
  <c r="M431" i="11"/>
  <c r="K431" i="11"/>
  <c r="M427" i="11"/>
  <c r="K427" i="11"/>
  <c r="M423" i="11"/>
  <c r="K423" i="11"/>
  <c r="M419" i="11"/>
  <c r="K419" i="11"/>
  <c r="K415" i="11"/>
  <c r="M415" i="11"/>
  <c r="M411" i="11"/>
  <c r="K411" i="11"/>
  <c r="M407" i="11"/>
  <c r="K407" i="11"/>
  <c r="K403" i="11"/>
  <c r="M403" i="11"/>
  <c r="M399" i="11"/>
  <c r="K399" i="11"/>
  <c r="M395" i="11"/>
  <c r="K395" i="11"/>
  <c r="M391" i="11"/>
  <c r="K391" i="11"/>
  <c r="K387" i="11"/>
  <c r="M387" i="11"/>
  <c r="M383" i="11"/>
  <c r="K383" i="11"/>
  <c r="M379" i="11"/>
  <c r="K379" i="11"/>
  <c r="M375" i="11"/>
  <c r="K375" i="11"/>
  <c r="M371" i="11"/>
  <c r="K371" i="11"/>
  <c r="M367" i="11"/>
  <c r="K367" i="11"/>
  <c r="M363" i="11"/>
  <c r="K363" i="11"/>
  <c r="M359" i="11"/>
  <c r="K359" i="11"/>
  <c r="M355" i="11"/>
  <c r="K355" i="11"/>
  <c r="M351" i="11"/>
  <c r="K351" i="11"/>
  <c r="M347" i="11"/>
  <c r="K347" i="11"/>
  <c r="M343" i="11"/>
  <c r="K343" i="11"/>
  <c r="K339" i="11"/>
  <c r="M339" i="11"/>
  <c r="M335" i="11"/>
  <c r="K335" i="11"/>
  <c r="M331" i="11"/>
  <c r="K331" i="11"/>
  <c r="M327" i="11"/>
  <c r="K327" i="11"/>
  <c r="M323" i="11"/>
  <c r="K323" i="11"/>
  <c r="M319" i="11"/>
  <c r="K319" i="11"/>
  <c r="M315" i="11"/>
  <c r="K315" i="11"/>
  <c r="M311" i="11"/>
  <c r="K311" i="11"/>
  <c r="M307" i="11"/>
  <c r="K307" i="11"/>
  <c r="M303" i="11"/>
  <c r="K303" i="11"/>
  <c r="M299" i="11"/>
  <c r="K299" i="11"/>
  <c r="M295" i="11"/>
  <c r="K295" i="11"/>
  <c r="M291" i="11"/>
  <c r="K291" i="11"/>
  <c r="M287" i="11"/>
  <c r="K287" i="11"/>
  <c r="M283" i="11"/>
  <c r="K283" i="11"/>
  <c r="M279" i="11"/>
  <c r="K279" i="11"/>
  <c r="M275" i="11"/>
  <c r="K275" i="11"/>
  <c r="M271" i="11"/>
  <c r="K271" i="11"/>
  <c r="M267" i="11"/>
  <c r="K267" i="11"/>
  <c r="M263" i="11"/>
  <c r="K263" i="11"/>
  <c r="M259" i="11"/>
  <c r="K259" i="11"/>
  <c r="M255" i="11"/>
  <c r="K255" i="11"/>
  <c r="M251" i="11"/>
  <c r="K251" i="11"/>
  <c r="M247" i="11"/>
  <c r="K247" i="11"/>
  <c r="M243" i="11"/>
  <c r="K243" i="11"/>
  <c r="M239" i="11"/>
  <c r="K239" i="11"/>
  <c r="M235" i="11"/>
  <c r="K235" i="11"/>
  <c r="K231" i="11"/>
  <c r="M231" i="11"/>
  <c r="M227" i="11"/>
  <c r="K227" i="11"/>
  <c r="M223" i="11"/>
  <c r="K223" i="11"/>
  <c r="M219" i="11"/>
  <c r="K219" i="11"/>
  <c r="M215" i="11"/>
  <c r="K215" i="11"/>
  <c r="K211" i="11"/>
  <c r="M211" i="11"/>
  <c r="M207" i="11"/>
  <c r="K207" i="11"/>
  <c r="M203" i="11"/>
  <c r="K203" i="11"/>
  <c r="M199" i="11"/>
  <c r="K199" i="11"/>
  <c r="M195" i="11"/>
  <c r="K195" i="11"/>
  <c r="M191" i="11"/>
  <c r="K191" i="11"/>
  <c r="K187" i="11"/>
  <c r="M187" i="11"/>
  <c r="K183" i="11"/>
  <c r="M183" i="11"/>
  <c r="M179" i="11"/>
  <c r="K179" i="11"/>
  <c r="M175" i="11"/>
  <c r="K175" i="11"/>
  <c r="K171" i="11"/>
  <c r="M171" i="11"/>
  <c r="K167" i="11"/>
  <c r="M167" i="11"/>
  <c r="M163" i="11"/>
  <c r="K163" i="11"/>
  <c r="M159" i="11"/>
  <c r="K159" i="11"/>
  <c r="K155" i="11"/>
  <c r="M155" i="11"/>
  <c r="K151" i="11"/>
  <c r="M151" i="11"/>
  <c r="M147" i="11"/>
  <c r="K147" i="11"/>
  <c r="M143" i="11"/>
  <c r="K143" i="11"/>
  <c r="M139" i="11"/>
  <c r="K139" i="11"/>
  <c r="M135" i="11"/>
  <c r="K135" i="11"/>
  <c r="M131" i="11"/>
  <c r="K131" i="11"/>
  <c r="M127" i="11"/>
  <c r="K127" i="11"/>
  <c r="M123" i="11"/>
  <c r="K123" i="11"/>
  <c r="M119" i="11"/>
  <c r="K119" i="11"/>
  <c r="K115" i="11"/>
  <c r="M115" i="11"/>
  <c r="M111" i="11"/>
  <c r="K111" i="11"/>
  <c r="M107" i="11"/>
  <c r="K107" i="11"/>
  <c r="M103" i="11"/>
  <c r="K103" i="11"/>
  <c r="M99" i="11"/>
  <c r="K99" i="11"/>
  <c r="M95" i="11"/>
  <c r="K95" i="11"/>
  <c r="M91" i="11"/>
  <c r="K91" i="11"/>
  <c r="K87" i="11"/>
  <c r="M87" i="11"/>
  <c r="M83" i="11"/>
  <c r="K83" i="11"/>
  <c r="M79" i="11"/>
  <c r="K79" i="11"/>
  <c r="M75" i="11"/>
  <c r="K75" i="11"/>
  <c r="K71" i="11"/>
  <c r="M71" i="11"/>
  <c r="M67" i="11"/>
  <c r="K67" i="11"/>
  <c r="M63" i="11"/>
  <c r="K63" i="11"/>
  <c r="K59" i="11"/>
  <c r="M59" i="11"/>
  <c r="K55" i="11"/>
  <c r="M55" i="11"/>
  <c r="K51" i="11"/>
  <c r="M51" i="11"/>
  <c r="K47" i="11"/>
  <c r="M47" i="11"/>
  <c r="K43" i="11"/>
  <c r="M43" i="11"/>
  <c r="K39" i="11"/>
  <c r="M39" i="11"/>
  <c r="K35" i="11"/>
  <c r="M35" i="11"/>
  <c r="K31" i="11"/>
  <c r="M31" i="11"/>
  <c r="K27" i="11"/>
  <c r="M27" i="11"/>
  <c r="K23" i="11"/>
  <c r="M23" i="11"/>
  <c r="K19" i="11"/>
  <c r="M19" i="11"/>
  <c r="K15" i="11"/>
  <c r="M15" i="11"/>
  <c r="K11" i="11"/>
  <c r="M11" i="11"/>
  <c r="O13" i="2"/>
  <c r="Q13" i="2"/>
  <c r="O21" i="2"/>
  <c r="Q21" i="2"/>
  <c r="Q29" i="2"/>
  <c r="O29" i="2"/>
  <c r="Q37" i="2"/>
  <c r="O37" i="2"/>
  <c r="Q45" i="2"/>
  <c r="O45" i="2"/>
  <c r="O53" i="2"/>
  <c r="Q53" i="2"/>
  <c r="Q61" i="2"/>
  <c r="O61" i="2"/>
  <c r="O69" i="2"/>
  <c r="Q69" i="2"/>
  <c r="Q77" i="2"/>
  <c r="O77" i="2"/>
  <c r="O14" i="2"/>
  <c r="Q14" i="2"/>
  <c r="Q18" i="2"/>
  <c r="O18" i="2"/>
  <c r="Q22" i="2"/>
  <c r="O22" i="2"/>
  <c r="Q26" i="2"/>
  <c r="O26" i="2"/>
  <c r="Q30" i="2"/>
  <c r="O30" i="2"/>
  <c r="Q34" i="2"/>
  <c r="O34" i="2"/>
  <c r="Q38" i="2"/>
  <c r="O38" i="2"/>
  <c r="Q42" i="2"/>
  <c r="O42" i="2"/>
  <c r="Q46" i="2"/>
  <c r="O46" i="2"/>
  <c r="Q50" i="2"/>
  <c r="O50" i="2"/>
  <c r="Q54" i="2"/>
  <c r="O54" i="2"/>
  <c r="Q58" i="2"/>
  <c r="O58" i="2"/>
  <c r="Q62" i="2"/>
  <c r="O62" i="2"/>
  <c r="Q66" i="2"/>
  <c r="O66" i="2"/>
  <c r="Q70" i="2"/>
  <c r="O70" i="2"/>
  <c r="Q74" i="2"/>
  <c r="O74" i="2"/>
  <c r="Q78" i="2"/>
  <c r="O78" i="2"/>
  <c r="Q11" i="2"/>
  <c r="O11" i="2"/>
  <c r="Q15" i="2"/>
  <c r="O15" i="2"/>
  <c r="O19" i="2"/>
  <c r="Q19" i="2"/>
  <c r="Q23" i="2"/>
  <c r="O23" i="2"/>
  <c r="Q27" i="2"/>
  <c r="O27" i="2"/>
  <c r="Q31" i="2"/>
  <c r="O31" i="2"/>
  <c r="O35" i="2"/>
  <c r="Q35" i="2"/>
  <c r="Q39" i="2"/>
  <c r="O39" i="2"/>
  <c r="Q43" i="2"/>
  <c r="O43" i="2"/>
  <c r="Q47" i="2"/>
  <c r="O47" i="2"/>
  <c r="O51" i="2"/>
  <c r="Q51" i="2"/>
  <c r="Q55" i="2"/>
  <c r="O55" i="2"/>
  <c r="Q59" i="2"/>
  <c r="O59" i="2"/>
  <c r="Q63" i="2"/>
  <c r="O63" i="2"/>
  <c r="O67" i="2"/>
  <c r="Q67" i="2"/>
  <c r="Q71" i="2"/>
  <c r="O71" i="2"/>
  <c r="Q75" i="2"/>
  <c r="O75" i="2"/>
  <c r="Q17" i="2"/>
  <c r="O17" i="2"/>
  <c r="O25" i="2"/>
  <c r="Q25" i="2"/>
  <c r="Q33" i="2"/>
  <c r="O33" i="2"/>
  <c r="O41" i="2"/>
  <c r="Q41" i="2"/>
  <c r="Q49" i="2"/>
  <c r="O49" i="2"/>
  <c r="O57" i="2"/>
  <c r="Q57" i="2"/>
  <c r="Q65" i="2"/>
  <c r="O65" i="2"/>
  <c r="O73" i="2"/>
  <c r="Q73" i="2"/>
  <c r="Q12" i="2"/>
  <c r="O12" i="2"/>
  <c r="Q16" i="2"/>
  <c r="O16" i="2"/>
  <c r="Q20" i="2"/>
  <c r="O20" i="2"/>
  <c r="Q24" i="2"/>
  <c r="O24" i="2"/>
  <c r="Q28" i="2"/>
  <c r="O28" i="2"/>
  <c r="Q32" i="2"/>
  <c r="O32" i="2"/>
  <c r="Q36" i="2"/>
  <c r="O36" i="2"/>
  <c r="Q40" i="2"/>
  <c r="O40" i="2"/>
  <c r="Q44" i="2"/>
  <c r="O44" i="2"/>
  <c r="Q48" i="2"/>
  <c r="O48" i="2"/>
  <c r="Q52" i="2"/>
  <c r="O52" i="2"/>
  <c r="Q56" i="2"/>
  <c r="O56" i="2"/>
  <c r="Q60" i="2"/>
  <c r="O60" i="2"/>
  <c r="Q64" i="2"/>
  <c r="O64" i="2"/>
  <c r="Q68" i="2"/>
  <c r="O68" i="2"/>
  <c r="Q72" i="2"/>
  <c r="O72" i="2"/>
  <c r="Q76" i="2"/>
  <c r="O76" i="2"/>
  <c r="M11" i="17"/>
  <c r="K11" i="17"/>
  <c r="M13" i="17"/>
  <c r="K13" i="17"/>
  <c r="M15" i="17"/>
  <c r="K15" i="17"/>
  <c r="M17" i="17"/>
  <c r="K17" i="17"/>
  <c r="M19" i="17"/>
  <c r="K19" i="17"/>
  <c r="M21" i="17"/>
  <c r="K21" i="17"/>
  <c r="M23" i="17"/>
  <c r="K23" i="17"/>
  <c r="M25" i="17"/>
  <c r="K25" i="17"/>
  <c r="M27" i="17"/>
  <c r="K27" i="17"/>
  <c r="M29" i="17"/>
  <c r="K29" i="17"/>
  <c r="M31" i="17"/>
  <c r="K31" i="17"/>
  <c r="M33" i="17"/>
  <c r="K33" i="17"/>
  <c r="M35" i="17"/>
  <c r="K35" i="17"/>
  <c r="M37" i="17"/>
  <c r="K37" i="17"/>
  <c r="M39" i="17"/>
  <c r="K39" i="17"/>
  <c r="M41" i="17"/>
  <c r="K41" i="17"/>
  <c r="M43" i="17"/>
  <c r="K43" i="17"/>
  <c r="M45" i="17"/>
  <c r="K45" i="17"/>
  <c r="M47" i="17"/>
  <c r="K47" i="17"/>
  <c r="M49" i="17"/>
  <c r="K49" i="17"/>
  <c r="M51" i="17"/>
  <c r="K51" i="17"/>
  <c r="M53" i="17"/>
  <c r="K53" i="17"/>
  <c r="M55" i="17"/>
  <c r="K55" i="17"/>
  <c r="M57" i="17"/>
  <c r="K57" i="17"/>
  <c r="M59" i="17"/>
  <c r="K59" i="17"/>
  <c r="M61" i="17"/>
  <c r="K61" i="17"/>
  <c r="M63" i="17"/>
  <c r="K63" i="17"/>
  <c r="M65" i="17"/>
  <c r="K65" i="17"/>
  <c r="M67" i="17"/>
  <c r="K67" i="17"/>
  <c r="M69" i="17"/>
  <c r="K69" i="17"/>
  <c r="M71" i="17"/>
  <c r="K71" i="17"/>
  <c r="M73" i="17"/>
  <c r="K73" i="17"/>
  <c r="M75" i="17"/>
  <c r="K75" i="17"/>
  <c r="M77" i="17"/>
  <c r="K77" i="17"/>
  <c r="M79" i="17"/>
  <c r="K79" i="17"/>
  <c r="M81" i="17"/>
  <c r="K81" i="17"/>
  <c r="M83" i="17"/>
  <c r="K83" i="17"/>
  <c r="M85" i="17"/>
  <c r="K85" i="17"/>
  <c r="M87" i="17"/>
  <c r="K87" i="17"/>
  <c r="M89" i="17"/>
  <c r="K89" i="17"/>
  <c r="M91" i="17"/>
  <c r="K91" i="17"/>
  <c r="M93" i="17"/>
  <c r="K93" i="17"/>
  <c r="M95" i="17"/>
  <c r="K95" i="17"/>
  <c r="M97" i="17"/>
  <c r="K97" i="17"/>
  <c r="M99" i="17"/>
  <c r="K99" i="17"/>
  <c r="M101" i="17"/>
  <c r="K101" i="17"/>
  <c r="M103" i="17"/>
  <c r="K103" i="17"/>
  <c r="M105" i="17"/>
  <c r="K105" i="17"/>
  <c r="M107" i="17"/>
  <c r="K107" i="17"/>
  <c r="M109" i="17"/>
  <c r="K109" i="17"/>
  <c r="M111" i="17"/>
  <c r="K111" i="17"/>
  <c r="M113" i="17"/>
  <c r="K113" i="17"/>
  <c r="M115" i="17"/>
  <c r="K115" i="17"/>
  <c r="M117" i="17"/>
  <c r="K117" i="17"/>
  <c r="M119" i="17"/>
  <c r="K119" i="17"/>
  <c r="M121" i="17"/>
  <c r="K121" i="17"/>
  <c r="M123" i="17"/>
  <c r="K123" i="17"/>
  <c r="M125" i="17"/>
  <c r="K125" i="17"/>
  <c r="M127" i="17"/>
  <c r="K127" i="17"/>
  <c r="M129" i="17"/>
  <c r="K129" i="17"/>
  <c r="M131" i="17"/>
  <c r="K131" i="17"/>
  <c r="M133" i="17"/>
  <c r="K133" i="17"/>
  <c r="M135" i="17"/>
  <c r="K135" i="17"/>
  <c r="M137" i="17"/>
  <c r="K137" i="17"/>
  <c r="M139" i="17"/>
  <c r="K139" i="17"/>
  <c r="M141" i="17"/>
  <c r="K141" i="17"/>
  <c r="M143" i="17"/>
  <c r="K143" i="17"/>
  <c r="M145" i="17"/>
  <c r="K145" i="17"/>
  <c r="M147" i="17"/>
  <c r="K147" i="17"/>
  <c r="M149" i="17"/>
  <c r="K149" i="17"/>
  <c r="M151" i="17"/>
  <c r="K151" i="17"/>
  <c r="M153" i="17"/>
  <c r="K153" i="17"/>
  <c r="M155" i="17"/>
  <c r="K155" i="17"/>
  <c r="M157" i="17"/>
  <c r="K157" i="17"/>
  <c r="M159" i="17"/>
  <c r="K159" i="17"/>
  <c r="M161" i="17"/>
  <c r="K161" i="17"/>
  <c r="M163" i="17"/>
  <c r="K163" i="17"/>
  <c r="M165" i="17"/>
  <c r="K165" i="17"/>
  <c r="M167" i="17"/>
  <c r="K167" i="17"/>
  <c r="M169" i="17"/>
  <c r="K169" i="17"/>
  <c r="M171" i="17"/>
  <c r="K171" i="17"/>
  <c r="M173" i="17"/>
  <c r="K173" i="17"/>
  <c r="M10" i="17"/>
  <c r="K10" i="17"/>
  <c r="M12" i="17"/>
  <c r="K12" i="17"/>
  <c r="K14" i="17"/>
  <c r="M14" i="17"/>
  <c r="K16" i="17"/>
  <c r="M16" i="17"/>
  <c r="K18" i="17"/>
  <c r="M18" i="17"/>
  <c r="K20" i="17"/>
  <c r="M20" i="17"/>
  <c r="K22" i="17"/>
  <c r="M22" i="17"/>
  <c r="K24" i="17"/>
  <c r="M24" i="17"/>
  <c r="K26" i="17"/>
  <c r="M26" i="17"/>
  <c r="K28" i="17"/>
  <c r="M28" i="17"/>
  <c r="K30" i="17"/>
  <c r="M30" i="17"/>
  <c r="K32" i="17"/>
  <c r="M32" i="17"/>
  <c r="K34" i="17"/>
  <c r="M34" i="17"/>
  <c r="K36" i="17"/>
  <c r="M36" i="17"/>
  <c r="K38" i="17"/>
  <c r="M38" i="17"/>
  <c r="K40" i="17"/>
  <c r="M40" i="17"/>
  <c r="K42" i="17"/>
  <c r="M42" i="17"/>
  <c r="K44" i="17"/>
  <c r="M44" i="17"/>
  <c r="K46" i="17"/>
  <c r="M46" i="17"/>
  <c r="K48" i="17"/>
  <c r="M48" i="17"/>
  <c r="K50" i="17"/>
  <c r="M50" i="17"/>
  <c r="K52" i="17"/>
  <c r="M52" i="17"/>
  <c r="K54" i="17"/>
  <c r="M54" i="17"/>
  <c r="K56" i="17"/>
  <c r="M56" i="17"/>
  <c r="K58" i="17"/>
  <c r="M58" i="17"/>
  <c r="K60" i="17"/>
  <c r="M60" i="17"/>
  <c r="K62" i="17"/>
  <c r="M62" i="17"/>
  <c r="K64" i="17"/>
  <c r="M64" i="17"/>
  <c r="K66" i="17"/>
  <c r="M66" i="17"/>
  <c r="K68" i="17"/>
  <c r="M68" i="17"/>
  <c r="K70" i="17"/>
  <c r="M70" i="17"/>
  <c r="K72" i="17"/>
  <c r="M72" i="17"/>
  <c r="K74" i="17"/>
  <c r="M74" i="17"/>
  <c r="K76" i="17"/>
  <c r="M76" i="17"/>
  <c r="K78" i="17"/>
  <c r="M78" i="17"/>
  <c r="K80" i="17"/>
  <c r="M80" i="17"/>
  <c r="K82" i="17"/>
  <c r="M82" i="17"/>
  <c r="K84" i="17"/>
  <c r="M84" i="17"/>
  <c r="K86" i="17"/>
  <c r="M86" i="17"/>
  <c r="K88" i="17"/>
  <c r="M88" i="17"/>
  <c r="K90" i="17"/>
  <c r="M90" i="17"/>
  <c r="K92" i="17"/>
  <c r="M92" i="17"/>
  <c r="K94" i="17"/>
  <c r="M94" i="17"/>
  <c r="K96" i="17"/>
  <c r="M96" i="17"/>
  <c r="K98" i="17"/>
  <c r="M98" i="17"/>
  <c r="K100" i="17"/>
  <c r="M100" i="17"/>
  <c r="K102" i="17"/>
  <c r="M102" i="17"/>
  <c r="K104" i="17"/>
  <c r="M104" i="17"/>
  <c r="K106" i="17"/>
  <c r="M106" i="17"/>
  <c r="K108" i="17"/>
  <c r="M108" i="17"/>
  <c r="K110" i="17"/>
  <c r="M110" i="17"/>
  <c r="K112" i="17"/>
  <c r="M112" i="17"/>
  <c r="K114" i="17"/>
  <c r="M114" i="17"/>
  <c r="K116" i="17"/>
  <c r="M116" i="17"/>
  <c r="K118" i="17"/>
  <c r="M118" i="17"/>
  <c r="K120" i="17"/>
  <c r="M120" i="17"/>
  <c r="K122" i="17"/>
  <c r="M122" i="17"/>
  <c r="K124" i="17"/>
  <c r="M124" i="17"/>
  <c r="K126" i="17"/>
  <c r="M126" i="17"/>
  <c r="K128" i="17"/>
  <c r="M128" i="17"/>
  <c r="K130" i="17"/>
  <c r="M130" i="17"/>
  <c r="K132" i="17"/>
  <c r="M132" i="17"/>
  <c r="M134" i="17"/>
  <c r="K134" i="17"/>
  <c r="M136" i="17"/>
  <c r="K136" i="17"/>
  <c r="M138" i="17"/>
  <c r="K138" i="17"/>
  <c r="K140" i="17"/>
  <c r="M140" i="17"/>
  <c r="M142" i="17"/>
  <c r="K142" i="17"/>
  <c r="M144" i="17"/>
  <c r="K144" i="17"/>
  <c r="M146" i="17"/>
  <c r="K146" i="17"/>
  <c r="K148" i="17"/>
  <c r="M148" i="17"/>
  <c r="M150" i="17"/>
  <c r="K150" i="17"/>
  <c r="M152" i="17"/>
  <c r="K152" i="17"/>
  <c r="M154" i="17"/>
  <c r="K154" i="17"/>
  <c r="K156" i="17"/>
  <c r="M156" i="17"/>
  <c r="M158" i="17"/>
  <c r="K158" i="17"/>
  <c r="M160" i="17"/>
  <c r="K160" i="17"/>
  <c r="M162" i="17"/>
  <c r="K162" i="17"/>
  <c r="K164" i="17"/>
  <c r="M164" i="17"/>
  <c r="M166" i="17"/>
  <c r="K166" i="17"/>
  <c r="M168" i="17"/>
  <c r="K168" i="17"/>
  <c r="M170" i="17"/>
  <c r="K170" i="17"/>
  <c r="K172" i="17"/>
  <c r="M172" i="17"/>
  <c r="M174" i="17"/>
  <c r="K174" i="17"/>
  <c r="M57" i="4"/>
  <c r="J57" i="4"/>
  <c r="G57" i="4"/>
  <c r="D57" i="4"/>
  <c r="L12" i="16"/>
  <c r="J12" i="16"/>
  <c r="B37" i="1" s="1"/>
  <c r="L14" i="16"/>
  <c r="J14" i="16"/>
  <c r="B39" i="1" s="1"/>
  <c r="J16" i="16"/>
  <c r="F36" i="1" s="1"/>
  <c r="L16" i="16"/>
  <c r="J18" i="16"/>
  <c r="F38" i="1" s="1"/>
  <c r="L18" i="16"/>
  <c r="L20" i="16"/>
  <c r="J20" i="16"/>
  <c r="J35" i="1" s="1"/>
  <c r="J24" i="16"/>
  <c r="J39" i="1" s="1"/>
  <c r="L24" i="16"/>
  <c r="L22" i="16"/>
  <c r="J22" i="16"/>
  <c r="J37" i="1" s="1"/>
  <c r="J11" i="16"/>
  <c r="B36" i="1" s="1"/>
  <c r="L11" i="16"/>
  <c r="L13" i="16"/>
  <c r="J13" i="16"/>
  <c r="B38" i="1" s="1"/>
  <c r="J15" i="16"/>
  <c r="F35" i="1" s="1"/>
  <c r="L15" i="16"/>
  <c r="L17" i="16"/>
  <c r="J17" i="16"/>
  <c r="F37" i="1" s="1"/>
  <c r="J19" i="16"/>
  <c r="F39" i="1" s="1"/>
  <c r="L19" i="16"/>
  <c r="L21" i="16"/>
  <c r="J21" i="16"/>
  <c r="J36" i="1" s="1"/>
  <c r="J23" i="16"/>
  <c r="J38" i="1" s="1"/>
  <c r="L23" i="16"/>
  <c r="J10" i="16"/>
  <c r="B35" i="1" s="1"/>
  <c r="L10" i="16"/>
  <c r="L12" i="13"/>
  <c r="J12" i="13"/>
  <c r="B11" i="1" s="1"/>
  <c r="L16" i="13"/>
  <c r="J16" i="13"/>
  <c r="B16" i="1" s="1"/>
  <c r="L20" i="13"/>
  <c r="J20" i="13"/>
  <c r="B20" i="1" s="1"/>
  <c r="L26" i="13"/>
  <c r="J26" i="13"/>
  <c r="B26" i="1" s="1"/>
  <c r="L30" i="13"/>
  <c r="J30" i="13"/>
  <c r="L34" i="13"/>
  <c r="J34" i="13"/>
  <c r="F9" i="1" s="1"/>
  <c r="L38" i="13"/>
  <c r="J38" i="13"/>
  <c r="F14" i="1" s="1"/>
  <c r="L40" i="13"/>
  <c r="J40" i="13"/>
  <c r="F16" i="1" s="1"/>
  <c r="L44" i="13"/>
  <c r="J44" i="13"/>
  <c r="F20" i="1" s="1"/>
  <c r="L48" i="13"/>
  <c r="J48" i="13"/>
  <c r="F24" i="1" s="1"/>
  <c r="L52" i="13"/>
  <c r="J52" i="13"/>
  <c r="F28" i="1" s="1"/>
  <c r="L56" i="13"/>
  <c r="J56" i="13"/>
  <c r="F32" i="1" s="1"/>
  <c r="L58" i="13"/>
  <c r="J58" i="13"/>
  <c r="L62" i="13"/>
  <c r="J62" i="13"/>
  <c r="J14" i="1" s="1"/>
  <c r="L64" i="13"/>
  <c r="J64" i="13"/>
  <c r="J16" i="1" s="1"/>
  <c r="L66" i="13"/>
  <c r="J66" i="13"/>
  <c r="J18" i="1" s="1"/>
  <c r="L68" i="13"/>
  <c r="J68" i="13"/>
  <c r="J20" i="1" s="1"/>
  <c r="L70" i="13"/>
  <c r="J70" i="13"/>
  <c r="J22" i="1" s="1"/>
  <c r="L72" i="13"/>
  <c r="J72" i="13"/>
  <c r="J24" i="1" s="1"/>
  <c r="L74" i="13"/>
  <c r="J74" i="13"/>
  <c r="J26" i="1" s="1"/>
  <c r="L76" i="13"/>
  <c r="J76" i="13"/>
  <c r="J28" i="1" s="1"/>
  <c r="L80" i="13"/>
  <c r="J80" i="13"/>
  <c r="J32" i="1" s="1"/>
  <c r="L14" i="13"/>
  <c r="J14" i="13"/>
  <c r="B14" i="1" s="1"/>
  <c r="L18" i="13"/>
  <c r="J18" i="13"/>
  <c r="B18" i="1" s="1"/>
  <c r="L22" i="13"/>
  <c r="J22" i="13"/>
  <c r="B22" i="1" s="1"/>
  <c r="L24" i="13"/>
  <c r="J24" i="13"/>
  <c r="B24" i="1" s="1"/>
  <c r="L28" i="13"/>
  <c r="J28" i="13"/>
  <c r="B28" i="1" s="1"/>
  <c r="L32" i="13"/>
  <c r="J32" i="13"/>
  <c r="B32" i="1" s="1"/>
  <c r="L36" i="13"/>
  <c r="J36" i="13"/>
  <c r="F11" i="1" s="1"/>
  <c r="L42" i="13"/>
  <c r="J42" i="13"/>
  <c r="F18" i="1" s="1"/>
  <c r="L46" i="13"/>
  <c r="J46" i="13"/>
  <c r="F22" i="1" s="1"/>
  <c r="L50" i="13"/>
  <c r="J50" i="13"/>
  <c r="F26" i="1" s="1"/>
  <c r="L54" i="13"/>
  <c r="J54" i="13"/>
  <c r="F30" i="1" s="1"/>
  <c r="L60" i="13"/>
  <c r="J60" i="13"/>
  <c r="J11" i="1" s="1"/>
  <c r="L78" i="13"/>
  <c r="J78" i="13"/>
  <c r="J30" i="1" s="1"/>
  <c r="J11" i="13"/>
  <c r="B10" i="1" s="1"/>
  <c r="L11" i="13"/>
  <c r="L13" i="13"/>
  <c r="J13" i="13"/>
  <c r="B13" i="1" s="1"/>
  <c r="J15" i="13"/>
  <c r="B15" i="1" s="1"/>
  <c r="L15" i="13"/>
  <c r="L17" i="13"/>
  <c r="J17" i="13"/>
  <c r="B17" i="1" s="1"/>
  <c r="J19" i="13"/>
  <c r="B19" i="1" s="1"/>
  <c r="L19" i="13"/>
  <c r="L21" i="13"/>
  <c r="J21" i="13"/>
  <c r="B21" i="1" s="1"/>
  <c r="J23" i="13"/>
  <c r="B23" i="1" s="1"/>
  <c r="L23" i="13"/>
  <c r="L25" i="13"/>
  <c r="J25" i="13"/>
  <c r="B25" i="1" s="1"/>
  <c r="J27" i="13"/>
  <c r="B27" i="1" s="1"/>
  <c r="L27" i="13"/>
  <c r="L29" i="13"/>
  <c r="J29" i="13"/>
  <c r="B29" i="1" s="1"/>
  <c r="J31" i="13"/>
  <c r="B31" i="1" s="1"/>
  <c r="L31" i="13"/>
  <c r="L33" i="13"/>
  <c r="J33" i="13"/>
  <c r="B33" i="1" s="1"/>
  <c r="J35" i="13"/>
  <c r="F10" i="1" s="1"/>
  <c r="L35" i="13"/>
  <c r="L37" i="13"/>
  <c r="J37" i="13"/>
  <c r="F13" i="1" s="1"/>
  <c r="J39" i="13"/>
  <c r="F15" i="1" s="1"/>
  <c r="L39" i="13"/>
  <c r="L41" i="13"/>
  <c r="J41" i="13"/>
  <c r="F17" i="1" s="1"/>
  <c r="J43" i="13"/>
  <c r="F19" i="1" s="1"/>
  <c r="L43" i="13"/>
  <c r="L45" i="13"/>
  <c r="J45" i="13"/>
  <c r="F21" i="1" s="1"/>
  <c r="J47" i="13"/>
  <c r="F23" i="1" s="1"/>
  <c r="L47" i="13"/>
  <c r="L49" i="13"/>
  <c r="J49" i="13"/>
  <c r="F25" i="1" s="1"/>
  <c r="J51" i="13"/>
  <c r="F27" i="1" s="1"/>
  <c r="L51" i="13"/>
  <c r="L53" i="13"/>
  <c r="J53" i="13"/>
  <c r="F29" i="1" s="1"/>
  <c r="J55" i="13"/>
  <c r="F31" i="1" s="1"/>
  <c r="L55" i="13"/>
  <c r="L57" i="13"/>
  <c r="J57" i="13"/>
  <c r="F33" i="1" s="1"/>
  <c r="J59" i="13"/>
  <c r="J10" i="1" s="1"/>
  <c r="L59" i="13"/>
  <c r="L61" i="13"/>
  <c r="J61" i="13"/>
  <c r="J13" i="1" s="1"/>
  <c r="J63" i="13"/>
  <c r="J15" i="1" s="1"/>
  <c r="L63" i="13"/>
  <c r="L65" i="13"/>
  <c r="J65" i="13"/>
  <c r="J17" i="1" s="1"/>
  <c r="J67" i="13"/>
  <c r="J19" i="1" s="1"/>
  <c r="L67" i="13"/>
  <c r="L69" i="13"/>
  <c r="J69" i="13"/>
  <c r="J21" i="1" s="1"/>
  <c r="J71" i="13"/>
  <c r="J23" i="1" s="1"/>
  <c r="L71" i="13"/>
  <c r="L73" i="13"/>
  <c r="J73" i="13"/>
  <c r="J25" i="1" s="1"/>
  <c r="J75" i="13"/>
  <c r="J27" i="1" s="1"/>
  <c r="L75" i="13"/>
  <c r="L77" i="13"/>
  <c r="J77" i="13"/>
  <c r="J29" i="1" s="1"/>
  <c r="J79" i="13"/>
  <c r="J31" i="1" s="1"/>
  <c r="L79" i="13"/>
  <c r="L81" i="13"/>
  <c r="J81" i="13"/>
  <c r="J33" i="1" s="1"/>
  <c r="J10" i="13"/>
  <c r="B9" i="1" s="1"/>
  <c r="L10" i="13"/>
  <c r="J67" i="2"/>
  <c r="J20" i="12" s="1"/>
  <c r="L67" i="2"/>
  <c r="J59" i="2"/>
  <c r="J12" i="12" s="1"/>
  <c r="L59" i="2"/>
  <c r="J51" i="2"/>
  <c r="F27" i="12" s="1"/>
  <c r="L51" i="2"/>
  <c r="J43" i="2"/>
  <c r="F19" i="12" s="1"/>
  <c r="L43" i="2"/>
  <c r="L74" i="2"/>
  <c r="J74" i="2"/>
  <c r="J27" i="12" s="1"/>
  <c r="L62" i="2"/>
  <c r="J62" i="2"/>
  <c r="J15" i="12" s="1"/>
  <c r="L54" i="2"/>
  <c r="J54" i="2"/>
  <c r="F30" i="12" s="1"/>
  <c r="L46" i="2"/>
  <c r="J46" i="2"/>
  <c r="F22" i="12" s="1"/>
  <c r="J77" i="2"/>
  <c r="J30" i="12" s="1"/>
  <c r="L77" i="2"/>
  <c r="J73" i="2"/>
  <c r="J26" i="12" s="1"/>
  <c r="L73" i="2"/>
  <c r="J69" i="2"/>
  <c r="J22" i="12" s="1"/>
  <c r="L69" i="2"/>
  <c r="J65" i="2"/>
  <c r="J18" i="12" s="1"/>
  <c r="L65" i="2"/>
  <c r="J61" i="2"/>
  <c r="J14" i="12" s="1"/>
  <c r="L61" i="2"/>
  <c r="J57" i="2"/>
  <c r="J10" i="12" s="1"/>
  <c r="L57" i="2"/>
  <c r="J53" i="2"/>
  <c r="F29" i="12" s="1"/>
  <c r="L53" i="2"/>
  <c r="J49" i="2"/>
  <c r="F25" i="12" s="1"/>
  <c r="L49" i="2"/>
  <c r="J45" i="2"/>
  <c r="F21" i="12" s="1"/>
  <c r="L45" i="2"/>
  <c r="J75" i="2"/>
  <c r="J28" i="12" s="1"/>
  <c r="L75" i="2"/>
  <c r="J71" i="2"/>
  <c r="J24" i="12" s="1"/>
  <c r="L71" i="2"/>
  <c r="J63" i="2"/>
  <c r="J16" i="12" s="1"/>
  <c r="L63" i="2"/>
  <c r="J55" i="2"/>
  <c r="F31" i="12" s="1"/>
  <c r="L55" i="2"/>
  <c r="J47" i="2"/>
  <c r="F23" i="12" s="1"/>
  <c r="L47" i="2"/>
  <c r="L78" i="2"/>
  <c r="J78" i="2"/>
  <c r="J31" i="12" s="1"/>
  <c r="L70" i="2"/>
  <c r="J70" i="2"/>
  <c r="J23" i="12" s="1"/>
  <c r="L66" i="2"/>
  <c r="J66" i="2"/>
  <c r="J19" i="12" s="1"/>
  <c r="L58" i="2"/>
  <c r="J58" i="2"/>
  <c r="J11" i="12" s="1"/>
  <c r="L50" i="2"/>
  <c r="J50" i="2"/>
  <c r="F26" i="12" s="1"/>
  <c r="L42" i="2"/>
  <c r="J42" i="2"/>
  <c r="F18" i="12" s="1"/>
  <c r="L76" i="2"/>
  <c r="J76" i="2"/>
  <c r="J29" i="12" s="1"/>
  <c r="L72" i="2"/>
  <c r="J72" i="2"/>
  <c r="J25" i="12" s="1"/>
  <c r="L68" i="2"/>
  <c r="J68" i="2"/>
  <c r="J21" i="12" s="1"/>
  <c r="L64" i="2"/>
  <c r="J64" i="2"/>
  <c r="J17" i="12" s="1"/>
  <c r="L60" i="2"/>
  <c r="J60" i="2"/>
  <c r="L56" i="2"/>
  <c r="J56" i="2"/>
  <c r="J9" i="12" s="1"/>
  <c r="L52" i="2"/>
  <c r="J52" i="2"/>
  <c r="F28" i="12" s="1"/>
  <c r="L48" i="2"/>
  <c r="J48" i="2"/>
  <c r="F24" i="12" s="1"/>
  <c r="L44" i="2"/>
  <c r="J44" i="2"/>
  <c r="F20" i="12" s="1"/>
  <c r="L37" i="2"/>
  <c r="J37" i="2"/>
  <c r="F13" i="12" s="1"/>
  <c r="L33" i="2"/>
  <c r="J33" i="2"/>
  <c r="F9" i="12" s="1"/>
  <c r="L25" i="2"/>
  <c r="J25" i="2"/>
  <c r="B24" i="12" s="1"/>
  <c r="L13" i="2"/>
  <c r="J13" i="2"/>
  <c r="B12" i="12" s="1"/>
  <c r="L40" i="2"/>
  <c r="J40" i="2"/>
  <c r="F16" i="12" s="1"/>
  <c r="L32" i="2"/>
  <c r="J32" i="2"/>
  <c r="B31" i="12" s="1"/>
  <c r="L24" i="2"/>
  <c r="J24" i="2"/>
  <c r="B23" i="12" s="1"/>
  <c r="L12" i="2"/>
  <c r="J12" i="2"/>
  <c r="B11" i="12" s="1"/>
  <c r="L39" i="2"/>
  <c r="J39" i="2"/>
  <c r="F15" i="12" s="1"/>
  <c r="L35" i="2"/>
  <c r="J35" i="2"/>
  <c r="F11" i="12" s="1"/>
  <c r="L31" i="2"/>
  <c r="J31" i="2"/>
  <c r="B30" i="12" s="1"/>
  <c r="L27" i="2"/>
  <c r="J27" i="2"/>
  <c r="B26" i="12" s="1"/>
  <c r="L23" i="2"/>
  <c r="J23" i="2"/>
  <c r="B22" i="12" s="1"/>
  <c r="L19" i="2"/>
  <c r="J19" i="2"/>
  <c r="B18" i="12" s="1"/>
  <c r="L15" i="2"/>
  <c r="J15" i="2"/>
  <c r="B14" i="12" s="1"/>
  <c r="L11" i="2"/>
  <c r="J11" i="2"/>
  <c r="B10" i="12" s="1"/>
  <c r="L41" i="2"/>
  <c r="J41" i="2"/>
  <c r="F17" i="12" s="1"/>
  <c r="L29" i="2"/>
  <c r="J29" i="2"/>
  <c r="B28" i="12" s="1"/>
  <c r="L21" i="2"/>
  <c r="J21" i="2"/>
  <c r="B20" i="12" s="1"/>
  <c r="L17" i="2"/>
  <c r="J17" i="2"/>
  <c r="B16" i="12" s="1"/>
  <c r="L36" i="2"/>
  <c r="J36" i="2"/>
  <c r="F12" i="12" s="1"/>
  <c r="L28" i="2"/>
  <c r="J28" i="2"/>
  <c r="B27" i="12" s="1"/>
  <c r="L20" i="2"/>
  <c r="J20" i="2"/>
  <c r="B19" i="12" s="1"/>
  <c r="L16" i="2"/>
  <c r="J16" i="2"/>
  <c r="B15" i="12" s="1"/>
  <c r="L38" i="2"/>
  <c r="J38" i="2"/>
  <c r="F14" i="12" s="1"/>
  <c r="L34" i="2"/>
  <c r="J34" i="2"/>
  <c r="F10" i="12" s="1"/>
  <c r="L30" i="2"/>
  <c r="J30" i="2"/>
  <c r="B29" i="12" s="1"/>
  <c r="L26" i="2"/>
  <c r="J26" i="2"/>
  <c r="B25" i="12" s="1"/>
  <c r="L22" i="2"/>
  <c r="J22" i="2"/>
  <c r="B21" i="12" s="1"/>
  <c r="L18" i="2"/>
  <c r="J18" i="2"/>
  <c r="B17" i="12" s="1"/>
  <c r="L14" i="2"/>
  <c r="J14" i="2"/>
  <c r="B13" i="12" s="1"/>
  <c r="M10" i="11"/>
  <c r="K10" i="11"/>
  <c r="J10" i="2"/>
  <c r="B9" i="12" s="1"/>
  <c r="L10" i="2"/>
  <c r="O10" i="2"/>
  <c r="Q10" i="2"/>
  <c r="B3" i="4"/>
  <c r="B2" i="4"/>
  <c r="D1" i="4"/>
  <c r="B1" i="4"/>
  <c r="B6" i="4" s="1"/>
  <c r="E6" i="4" s="1"/>
  <c r="H6" i="4" s="1"/>
  <c r="K6" i="4" s="1"/>
  <c r="C3" i="11"/>
  <c r="C2" i="11"/>
  <c r="E1" i="11"/>
  <c r="C1" i="11"/>
  <c r="C3" i="2"/>
  <c r="C2" i="2"/>
  <c r="E1" i="2"/>
  <c r="C1" i="2"/>
  <c r="B1" i="1"/>
  <c r="B8" i="1" s="1"/>
  <c r="F8" i="1" s="1"/>
  <c r="J8" i="1" s="1"/>
  <c r="D1" i="1"/>
  <c r="B2" i="1"/>
  <c r="B3" i="1"/>
  <c r="J9" i="1"/>
  <c r="B30" i="1"/>
  <c r="B8" i="12"/>
  <c r="F8" i="12" s="1"/>
  <c r="J8" i="12" s="1"/>
  <c r="J13" i="12"/>
  <c r="C8" i="1" l="1"/>
  <c r="C8" i="12"/>
  <c r="D8" i="12" s="1"/>
  <c r="E8" i="12" s="1"/>
  <c r="I8" i="12" s="1"/>
  <c r="M8" i="12" s="1"/>
  <c r="D8" i="1" l="1"/>
  <c r="G8" i="1"/>
  <c r="K8" i="1" s="1"/>
  <c r="G8" i="12"/>
  <c r="K8" i="12" s="1"/>
  <c r="H8" i="12"/>
  <c r="L8" i="12" s="1"/>
  <c r="H8" i="1" l="1"/>
  <c r="L8" i="1" s="1"/>
  <c r="E8" i="1"/>
  <c r="I8" i="1" s="1"/>
  <c r="M8" i="1" s="1"/>
</calcChain>
</file>

<file path=xl/sharedStrings.xml><?xml version="1.0" encoding="utf-8"?>
<sst xmlns="http://schemas.openxmlformats.org/spreadsheetml/2006/main" count="6448" uniqueCount="285">
  <si>
    <t>Reporting Period</t>
  </si>
  <si>
    <t>through</t>
  </si>
  <si>
    <t>MCO Name</t>
  </si>
  <si>
    <t>PH - Standard 1</t>
  </si>
  <si>
    <t>PCP including Internal Medicine, General Practice, Family Practice</t>
  </si>
  <si>
    <t>Pharmacies</t>
  </si>
  <si>
    <t>FQHC - PCP Only</t>
  </si>
  <si>
    <t>PH - Standard 2</t>
  </si>
  <si>
    <t>Cardiology</t>
  </si>
  <si>
    <t>Certified Nurse Practitioner</t>
  </si>
  <si>
    <t>Certified Midwives</t>
  </si>
  <si>
    <t>Dermatology</t>
  </si>
  <si>
    <t>Dental</t>
  </si>
  <si>
    <t>Endocrinology</t>
  </si>
  <si>
    <t>ENT</t>
  </si>
  <si>
    <t>FQHC</t>
  </si>
  <si>
    <t>RHC</t>
  </si>
  <si>
    <t>Hematology/Oncology</t>
  </si>
  <si>
    <t>I/T/U</t>
  </si>
  <si>
    <t>Neurology</t>
  </si>
  <si>
    <t>Neurosurgeons</t>
  </si>
  <si>
    <t>OB/Gyn</t>
  </si>
  <si>
    <t>Orthopedics</t>
  </si>
  <si>
    <t>Pediatrics</t>
  </si>
  <si>
    <t>Physician Assistant</t>
  </si>
  <si>
    <t>Podiatry</t>
  </si>
  <si>
    <t>Rheumatology</t>
  </si>
  <si>
    <t>Surgeons</t>
  </si>
  <si>
    <t>Urology</t>
  </si>
  <si>
    <t>LTC - Standard 2</t>
  </si>
  <si>
    <t>Assisted Living Facilities</t>
  </si>
  <si>
    <t>Nursing Facilities</t>
  </si>
  <si>
    <t>General Hospitals</t>
  </si>
  <si>
    <t>Transportation</t>
  </si>
  <si>
    <t>Urban</t>
  </si>
  <si>
    <t>Rural</t>
  </si>
  <si>
    <t>Frontier</t>
  </si>
  <si>
    <t>Report Run Dates</t>
  </si>
  <si>
    <t>Current</t>
  </si>
  <si>
    <t>Previous Quarters</t>
  </si>
  <si>
    <t>Freestanding Psychiatric Hospitals</t>
  </si>
  <si>
    <t>General Hospitals with psychiatric units</t>
  </si>
  <si>
    <t>Partial Hospital Programs</t>
  </si>
  <si>
    <t>Non-Accredited Residential Treatment Center &amp; Group Homes</t>
  </si>
  <si>
    <t>Core Service Agencies</t>
  </si>
  <si>
    <t>Indian Health Service and Tribal 638s providing BH</t>
  </si>
  <si>
    <t>Outpatient Provider Agencies</t>
  </si>
  <si>
    <t>Intensive Outpatient Services</t>
  </si>
  <si>
    <t>Methadone Clinics</t>
  </si>
  <si>
    <t>FQHCs providing BH services</t>
  </si>
  <si>
    <t>Rural Health Clinics providing BH Services</t>
  </si>
  <si>
    <t>Psychiatrists</t>
  </si>
  <si>
    <t>Psychologists</t>
  </si>
  <si>
    <t>Suboxone certified MDs</t>
  </si>
  <si>
    <t>Inpatient Psychiatric Hospitals</t>
  </si>
  <si>
    <t>Average Mileage to 1st Provider</t>
  </si>
  <si>
    <t>Average Mileage to 2nd Provider</t>
  </si>
  <si>
    <t>Average Mileage to 3rd Provider</t>
  </si>
  <si>
    <t>URBAN</t>
  </si>
  <si>
    <t>RURAL</t>
  </si>
  <si>
    <t>FRONTIER</t>
  </si>
  <si>
    <t>PROVIDERS</t>
  </si>
  <si>
    <t>MEMBERS</t>
  </si>
  <si>
    <t>Access Standards</t>
  </si>
  <si>
    <t>DONA ANA</t>
  </si>
  <si>
    <t>SANTA FE</t>
  </si>
  <si>
    <t>CHAVES</t>
  </si>
  <si>
    <t>CURRY</t>
  </si>
  <si>
    <t>EDDY</t>
  </si>
  <si>
    <t>GRANT</t>
  </si>
  <si>
    <t>LEA</t>
  </si>
  <si>
    <t>LUNA</t>
  </si>
  <si>
    <t>McKINLEY</t>
  </si>
  <si>
    <t>OTERO</t>
  </si>
  <si>
    <t>RIO ARRIBA</t>
  </si>
  <si>
    <t>ROOSEVELT</t>
  </si>
  <si>
    <t>SANDOVAL</t>
  </si>
  <si>
    <t>SAN JUAN</t>
  </si>
  <si>
    <t>VALENCIA</t>
  </si>
  <si>
    <t>CATRON</t>
  </si>
  <si>
    <t>CIBOLA</t>
  </si>
  <si>
    <t>COLFAX</t>
  </si>
  <si>
    <t>GUADALUPE</t>
  </si>
  <si>
    <t>HARDING</t>
  </si>
  <si>
    <t>HIDALGO</t>
  </si>
  <si>
    <t>LINCOLN</t>
  </si>
  <si>
    <t>MORA</t>
  </si>
  <si>
    <t>QUAY</t>
  </si>
  <si>
    <t>SAN MIGUEL</t>
  </si>
  <si>
    <t>SIERRA</t>
  </si>
  <si>
    <t>SOCORRO</t>
  </si>
  <si>
    <t>TORRANCE</t>
  </si>
  <si>
    <t>UNION</t>
  </si>
  <si>
    <t>Community Mental Health Centers</t>
  </si>
  <si>
    <t>Treatment Foster Care I &amp; II</t>
  </si>
  <si>
    <t>Border Providers</t>
  </si>
  <si>
    <t>State</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</si>
  <si>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</si>
  <si>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</si>
  <si>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</si>
  <si>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</si>
  <si>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</si>
  <si>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</si>
  <si>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</si>
  <si>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</si>
  <si>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</si>
  <si>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</si>
  <si>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</si>
  <si>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</si>
  <si>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</si>
  <si>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</si>
  <si>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</si>
  <si>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</si>
  <si>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</si>
  <si>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</si>
  <si>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</si>
  <si>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</si>
  <si>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</si>
  <si>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</si>
  <si>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</si>
  <si>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</si>
  <si>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</si>
  <si>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</si>
  <si>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</si>
  <si>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</si>
  <si>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</si>
  <si>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</si>
  <si>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</si>
  <si>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</si>
  <si>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</si>
  <si>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</si>
  <si>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</si>
  <si>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</si>
  <si>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</si>
  <si>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</si>
  <si>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</si>
  <si>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</si>
  <si>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</si>
  <si>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</si>
  <si>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</si>
  <si>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</si>
  <si>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</si>
  <si>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</si>
  <si>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</si>
  <si>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</si>
  <si>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</si>
  <si>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xml:space="preserve">Total </t>
  </si>
  <si>
    <t xml:space="preserve">Number </t>
  </si>
  <si>
    <t>WITH Access</t>
  </si>
  <si>
    <t>Percent</t>
  </si>
  <si>
    <t>WITHOUT Access</t>
  </si>
  <si>
    <t>Number</t>
  </si>
  <si>
    <t>Native American Members</t>
  </si>
  <si>
    <t>Total</t>
  </si>
  <si>
    <t>County Type</t>
  </si>
  <si>
    <t>County</t>
  </si>
  <si>
    <t>In County</t>
  </si>
  <si>
    <t xml:space="preserve">Border </t>
  </si>
  <si>
    <t>LOS ALAMOS</t>
  </si>
  <si>
    <t>BH Access by County Type</t>
  </si>
  <si>
    <t xml:space="preserve">LEA </t>
  </si>
  <si>
    <t>DeBACA</t>
  </si>
  <si>
    <t>BH - Standard 2</t>
  </si>
  <si>
    <t>BH GEO ACCESS SUMMARY ANALYSIS</t>
  </si>
  <si>
    <t>BH Access by Each County</t>
  </si>
  <si>
    <t>BERNALILLO</t>
  </si>
  <si>
    <t>TAOS</t>
  </si>
  <si>
    <t xml:space="preserve">SOCORRO </t>
  </si>
  <si>
    <t>PH Average Distances by County TYPE</t>
  </si>
  <si>
    <t xml:space="preserve"> 30 miles</t>
  </si>
  <si>
    <t>45 miles</t>
  </si>
  <si>
    <t xml:space="preserve"> 60 miles</t>
  </si>
  <si>
    <t xml:space="preserve"> 90 miles</t>
  </si>
  <si>
    <t xml:space="preserve">CIBOLA </t>
  </si>
  <si>
    <t>Long Term Care, Hospital, Transportation Access by EACH County</t>
  </si>
  <si>
    <t>30 miles</t>
  </si>
  <si>
    <t>60 miles</t>
  </si>
  <si>
    <t>90 miles</t>
  </si>
  <si>
    <t>Long Term Care, Hospital, and Transportation Access by County TYPE</t>
  </si>
  <si>
    <t>Outlier County</t>
  </si>
  <si>
    <t>PH  &amp; OTHER GEO ACCESS SUMMARY ANALYSIS</t>
  </si>
  <si>
    <t>Orange Cells= Standards Not Met</t>
  </si>
  <si>
    <t>Green Cells= Standards Are Met</t>
  </si>
  <si>
    <t>Gray Cells= Contain Formulas or Read Only</t>
  </si>
  <si>
    <t>Provider Type/Service Category</t>
  </si>
  <si>
    <t>BH Average Distances by County Type</t>
  </si>
  <si>
    <t>Count of Notifications provided to HSD</t>
  </si>
  <si>
    <t>Difference</t>
  </si>
  <si>
    <t>TOTALS</t>
  </si>
  <si>
    <t>Count of members in other state</t>
  </si>
  <si>
    <t xml:space="preserve">Current </t>
  </si>
  <si>
    <t>OUT OF STATE ANALYSIS</t>
  </si>
  <si>
    <t xml:space="preserve">Personal Care Service Agencies </t>
  </si>
  <si>
    <t>Personal Care Service Agencies (PCS)</t>
  </si>
  <si>
    <t>Dona Ana</t>
  </si>
  <si>
    <t>Los Alamos</t>
  </si>
  <si>
    <t>Santa Fe</t>
  </si>
  <si>
    <t>Chaves</t>
  </si>
  <si>
    <t>Curry</t>
  </si>
  <si>
    <t>Eddy</t>
  </si>
  <si>
    <t>Grant</t>
  </si>
  <si>
    <t xml:space="preserve">Lea </t>
  </si>
  <si>
    <t>Luna</t>
  </si>
  <si>
    <t>Otero</t>
  </si>
  <si>
    <t>Rio Arriba</t>
  </si>
  <si>
    <t>Roosevelt</t>
  </si>
  <si>
    <t>Sandoval</t>
  </si>
  <si>
    <t>San Juan</t>
  </si>
  <si>
    <t>Valencia</t>
  </si>
  <si>
    <t>Catron</t>
  </si>
  <si>
    <t>Cibola</t>
  </si>
  <si>
    <t>Colfax</t>
  </si>
  <si>
    <t>Debaca</t>
  </si>
  <si>
    <t>Guadalupe</t>
  </si>
  <si>
    <t>Harding</t>
  </si>
  <si>
    <t>Hidalgo</t>
  </si>
  <si>
    <t>Lincoln</t>
  </si>
  <si>
    <t>Mora</t>
  </si>
  <si>
    <t>Quay</t>
  </si>
  <si>
    <t>San Miguel</t>
  </si>
  <si>
    <t>Sierra</t>
  </si>
  <si>
    <t>Socorro</t>
  </si>
  <si>
    <t>Torrance</t>
  </si>
  <si>
    <t>Union</t>
  </si>
  <si>
    <t>BH Provider/Service Category</t>
  </si>
  <si>
    <t>PH &amp; Other Provider/Service Category</t>
  </si>
  <si>
    <t>Distance Std 2 Only</t>
  </si>
  <si>
    <t>Distance Std 1 &amp; 2</t>
  </si>
  <si>
    <t>Distance Standard
(30, 60, 90)</t>
  </si>
  <si>
    <t>Average Distance to
1st Provider</t>
  </si>
  <si>
    <t>Average Distance to
2nd Provider</t>
  </si>
  <si>
    <t>Average Distance to
3rd Provider</t>
  </si>
  <si>
    <t>Urban:</t>
  </si>
  <si>
    <t>Rural:</t>
  </si>
  <si>
    <t>Frontier:</t>
  </si>
  <si>
    <t>Distance Standards
(30, 45, 60, 90)</t>
  </si>
  <si>
    <t>Distance Standard
(30,60,90)</t>
  </si>
  <si>
    <t>Total Provider Access</t>
  </si>
  <si>
    <t>Provider / Service
Category</t>
  </si>
  <si>
    <t>Provider / Service Category</t>
  </si>
  <si>
    <t>In
County
Type</t>
  </si>
  <si>
    <t>Accredited Residential Treatment Centers (ARTC)</t>
  </si>
  <si>
    <t>Other Licensed Independent BH Practitioners</t>
  </si>
  <si>
    <t>Long Term Care, Hospitals, and Transportation Average Distances by County TYPE</t>
  </si>
  <si>
    <t>&lt;&lt;HIDE&gt;&gt;</t>
  </si>
  <si>
    <t>Taos</t>
  </si>
  <si>
    <t>Bernalillo</t>
  </si>
  <si>
    <t>McKinley</t>
  </si>
  <si>
    <t>Behavioral Management Services (BMS)</t>
  </si>
  <si>
    <t>Day Treatment Services</t>
  </si>
  <si>
    <t>Assertive Community Treatment (ACT)</t>
  </si>
  <si>
    <t>Multi-Systemic Therapy (MST)</t>
  </si>
  <si>
    <t>PH Access by County Type</t>
  </si>
  <si>
    <t>PH Access by Each County</t>
  </si>
  <si>
    <t>Place of Service Locations</t>
  </si>
  <si>
    <t>( A )</t>
  </si>
  <si>
    <t>( B )</t>
  </si>
  <si>
    <t>( C )</t>
  </si>
  <si>
    <t>BH Provider/Service Category
(Tab 3)</t>
  </si>
  <si>
    <t>County Type
(Tab 3)</t>
  </si>
  <si>
    <t>Percentages from other counties in the same category and county type
(Tab 4)</t>
  </si>
  <si>
    <t>( D )</t>
  </si>
  <si>
    <t>From Tab 3, identify each Provider/Service Category below the applicable access standard (column A) as well as the corresponding county type (column B).
For each identified Provider/Service Category, use Tab 4 to identify the following: 1) the outlier county/ies (the county/ies furthest below the access standard) and corresponding access percentage (column C), and 2) all remaining counties and corresponding access percentages within the county type (column D).
Note that rows can be inserted and/or expanded, as needed.</t>
  </si>
  <si>
    <t>Outlier County/ies
(Tab 4)</t>
  </si>
  <si>
    <t>From Tab 6, identify each Provider/Service Category below the applicable access standard (column A) as well as the corresponding county type (column B).
For each identified Provider/Service Category, use Tab 7 to identify the following: 1) the outlier county/ies (the county/ies furthest below the access standard) and corresponding access percentage (column C), and 2) all remaining counties and corresponding access percentages within the county type (column D).
Note that rows can be inserted and/or expanded, as needed.</t>
  </si>
  <si>
    <t>Outlier County/ies
(Tab 7)</t>
  </si>
  <si>
    <t>County Type
(Tab 6)</t>
  </si>
  <si>
    <t>Percentages from other counties in the same category and county type
(Tab 7)</t>
  </si>
  <si>
    <t>PH Provider/Service Category
(Tab 6)</t>
  </si>
  <si>
    <r>
      <t xml:space="preserve">2. </t>
    </r>
    <r>
      <rPr>
        <b/>
        <sz val="10"/>
        <rFont val="Arial"/>
        <family val="2"/>
      </rPr>
      <t>Tab 6 PH Access by County Type and Tab 7 PH Access by Each County</t>
    </r>
  </si>
  <si>
    <r>
      <t xml:space="preserve">2. </t>
    </r>
    <r>
      <rPr>
        <b/>
        <sz val="10"/>
        <color theme="1"/>
        <rFont val="Arial"/>
        <family val="2"/>
      </rPr>
      <t>Tab 3 BH Access by County Type and Tab 4 BH Access by Each County</t>
    </r>
  </si>
  <si>
    <r>
      <t xml:space="preserve">3. </t>
    </r>
    <r>
      <rPr>
        <b/>
        <sz val="10"/>
        <rFont val="Arial"/>
        <family val="2"/>
      </rPr>
      <t>Tab 9 LTC, Hos, Trans Access by County Type and Tab 10 LTC, Hospital, and Transportation Access by Each County</t>
    </r>
  </si>
  <si>
    <t>Provider/Service Category
(Tab 9)</t>
  </si>
  <si>
    <t>From Tab 9, identify each Provider/Service Category below the applicable access standard (column A) as well as the corresponding county type (column B).
For each identified Provider/Service Category, use Tab 10 to identify the following: 1) the outlier county/ies (the county/ies furthest below the access standard) and corresponding access percentage (column C), and 2) all remaining counties and corresponding access percentages within the county type (column D).
Note that rows can be inserted and/or expanded, as needed.</t>
  </si>
  <si>
    <t>County Type
(Tab 9)</t>
  </si>
  <si>
    <t>Outlier County/ies
(Tab 10)</t>
  </si>
  <si>
    <t>Percentages from other counties in the same category and county type
(Tab 10)</t>
  </si>
  <si>
    <r>
      <t>3.</t>
    </r>
    <r>
      <rPr>
        <b/>
        <sz val="10"/>
        <rFont val="Arial"/>
        <family val="2"/>
      </rPr>
      <t xml:space="preserve"> Tab 5 BH Average Distance by County Type: </t>
    </r>
    <r>
      <rPr>
        <sz val="10"/>
        <rFont val="Arial"/>
        <family val="2"/>
      </rPr>
      <t xml:space="preserve"> Based on travel distance averages to </t>
    </r>
    <r>
      <rPr>
        <b/>
        <sz val="10"/>
        <rFont val="Arial"/>
        <family val="2"/>
      </rPr>
      <t>1st Provider</t>
    </r>
    <r>
      <rPr>
        <sz val="10"/>
        <rFont val="Arial"/>
        <family val="2"/>
      </rPr>
      <t>, identify occurrences of which mileage exceeds the standards.
Note that rows can be inserted and/or expanded, as needed.</t>
    </r>
  </si>
  <si>
    <t>4. Describe any new or ongoing efforts to address geographical gaps in access to BH services demonstrated above.
Note that rows can be inserted and/or expanded, as needed.</t>
  </si>
  <si>
    <t>5. Tab 12 Out-of-State Members, Column E: Describe the plan of action to reduce the number of HSD notifications remaining.
Note that rows can be inserted and/or expanded, as needed.</t>
  </si>
  <si>
    <r>
      <t>4.</t>
    </r>
    <r>
      <rPr>
        <b/>
        <sz val="10"/>
        <rFont val="Arial"/>
        <family val="2"/>
      </rPr>
      <t xml:space="preserve"> Tab 8 PH Average Distance by County Type: </t>
    </r>
    <r>
      <rPr>
        <sz val="10"/>
        <rFont val="Arial"/>
        <family val="2"/>
      </rPr>
      <t xml:space="preserve"> Based on travel distance averages to </t>
    </r>
    <r>
      <rPr>
        <b/>
        <sz val="10"/>
        <rFont val="Arial"/>
        <family val="2"/>
      </rPr>
      <t>1st Provider</t>
    </r>
    <r>
      <rPr>
        <sz val="10"/>
        <rFont val="Arial"/>
        <family val="2"/>
      </rPr>
      <t>, identify occurrences of which mileage exceeds the standards.
Note that rows can be inserted and/or expanded, as needed.</t>
    </r>
  </si>
  <si>
    <r>
      <t>5.</t>
    </r>
    <r>
      <rPr>
        <b/>
        <sz val="10"/>
        <rFont val="Arial"/>
        <family val="2"/>
      </rPr>
      <t xml:space="preserve"> Tab 11 LTC, Hospitals, &amp; Transportation Average Distance by County Type: </t>
    </r>
    <r>
      <rPr>
        <sz val="10"/>
        <rFont val="Arial"/>
        <family val="2"/>
      </rPr>
      <t xml:space="preserve"> Based on travel distance averages, identify occurrences of which mileage exceeds the standards.
Note that rows can be inserted and/or expanded, as needed.</t>
    </r>
  </si>
  <si>
    <t>6. Describe any new or ongoing efforts to address gaps access in PH, LTC, Hospitals and Transportation services identified above.
Note that rows can be inserted and/or expanded, as needed.</t>
  </si>
  <si>
    <r>
      <t xml:space="preserve">1. Based on the percentages of members with access reported above identify percentages below access standards and describe any significant increases/decreases, trends, abnormalities/irregularities and/or exceptions as compared to </t>
    </r>
    <r>
      <rPr>
        <u/>
        <sz val="10"/>
        <rFont val="Arial"/>
        <family val="2"/>
      </rPr>
      <t>previous quarters</t>
    </r>
    <r>
      <rPr>
        <sz val="10"/>
        <rFont val="Arial"/>
        <family val="2"/>
      </rPr>
      <t>.
Note that rows can be inserted and/or expanded, as needed.</t>
    </r>
  </si>
  <si>
    <r>
      <t xml:space="preserve">1. Based on the percentages of members with access reported above, identify percentages below access standards and describe any significant increases/decreases, trends, abnormalities/irregularities and/or exceptions as compared to </t>
    </r>
    <r>
      <rPr>
        <u/>
        <sz val="10"/>
        <color theme="1"/>
        <rFont val="Arial"/>
        <family val="2"/>
      </rPr>
      <t>previous quarters</t>
    </r>
    <r>
      <rPr>
        <sz val="10"/>
        <color theme="1"/>
        <rFont val="Arial"/>
        <family val="2"/>
      </rPr>
      <t>.
Note that rows can be inserted and/or expanded, as needed.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</si>
</sst>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409]mmmm\ d\,\ yyyy;@"/>
    <numFmt numFmtId="166" formatCode="_(* #,##0_);_(* \(#,##0\);_(* &quot;-&quot;??_);_(@_)"/>
  </numFmts>
  <fonts count="29"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b/>
      <sz val="11"/>
      <name val="Arial"/>
      <family val="2"/>
    </font>
    <font>
      <sz val="10"/>
      <color indexed="8"/>
      <name val="Arial"/>
      <family val="2"/>
    </font>
    <font>
      <b/>
      <sz val="10"/>
      <name val="Arial"/>
      <family val="2"/>
    </font>
    <font>
      <sz val="10"/>
      <color theme="1"/>
      <name val="Arial"/>
      <family val="2"/>
    </font>
    <font>
      <b/>
      <sz val="10"/>
      <color rgb="FFFF0000"/>
      <name val="Arial"/>
      <family val="2"/>
    </font>
    <font>
      <sz val="10"/>
      <color rgb="FF000000"/>
      <name val="Arial"/>
      <family val="2"/>
    </font>
    <font>
      <sz val="10"/>
      <color theme="0"/>
      <name val="Arial"/>
      <family val="2"/>
    </font>
    <font>
      <u/>
      <sz val="10"/>
      <color theme="1"/>
      <name val="Arial"/>
      <family val="2"/>
    </font>
    <font>
      <b/>
      <sz val="10"/>
      <color theme="1"/>
      <name val="Arial"/>
      <family val="2"/>
    </font>
    <font>
      <sz val="10"/>
      <name val="Arial"/>
      <family val="2"/>
    </font>
    <font>
      <sz val="11"/>
      <color theme="1"/>
      <name val="Arial"/>
      <family val="2"/>
    </font>
    <font>
      <b/>
      <sz val="11"/>
      <color rgb="FF000000"/>
      <name val="Arial"/>
      <family val="2"/>
    </font>
    <font>
      <b/>
      <sz val="40"/>
      <color rgb="FFFF0000"/>
      <name val="Arial"/>
      <family val="2"/>
    </font>
    <font>
      <b/>
      <sz val="16"/>
      <color rgb="FFFF0000"/>
      <name val="Arial"/>
      <family val="2"/>
    </font>
    <font>
      <b/>
      <u/>
      <sz val="10"/>
      <color theme="1"/>
      <name val="Arial"/>
      <family val="2"/>
    </font>
    <font>
      <b/>
      <sz val="10"/>
      <color theme="0"/>
      <name val="Arial"/>
      <family val="2"/>
    </font>
    <font>
      <sz val="10"/>
      <color theme="0" tint="-0.14999847407452621"/>
      <name val="Arial"/>
      <family val="2"/>
    </font>
    <font>
      <b/>
      <sz val="10"/>
      <color rgb="FF000000"/>
      <name val="Arial"/>
      <family val="2"/>
    </font>
    <font>
      <b/>
      <sz val="26"/>
      <color rgb="FFFF0000"/>
      <name val="Arial"/>
      <family val="2"/>
    </font>
    <font>
      <b/>
      <sz val="28"/>
      <color rgb="FFFF0000"/>
      <name val="Arial"/>
      <family val="2"/>
    </font>
    <font>
      <b/>
      <sz val="36"/>
      <color rgb="FFFF0000"/>
      <name val="Arial"/>
      <family val="2"/>
    </font>
    <font>
      <u/>
      <sz val="10"/>
      <name val="Arial"/>
      <family val="2"/>
    </font>
  </fonts>
  <fills count="8">
    <fill>
      <patternFill patternType="none"/>
    </fill>
    <fill>
      <patternFill patternType="gray125"/>
    </fill>
    <fill>
      <patternFill patternType="solid">
        <fgColor rgb="FF99CC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rgb="FF99CCFF"/>
        <bgColor indexed="0"/>
      </patternFill>
    </fill>
    <fill>
      <patternFill patternType="solid">
        <fgColor rgb="FFFFFF00"/>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8"/>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right style="thin">
        <color indexed="64"/>
      </right>
      <top/>
      <bottom style="thin">
        <color indexed="64"/>
      </bottom>
      <diagonal/>
    </border>
    <border>
      <left/>
      <right style="thin">
        <color indexed="64"/>
      </right>
      <top/>
      <bottom/>
      <diagonal/>
    </border>
    <border>
      <left/>
      <right style="thin">
        <color auto="1"/>
      </right>
      <top style="thin">
        <color auto="1"/>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70">
    <xf numFmtId="0" fontId="0"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0" fontId="6" fillId="0" borderId="0"/>
    <xf numFmtId="165" fontId="6" fillId="0" borderId="0"/>
    <xf numFmtId="0" fontId="6" fillId="0" borderId="0"/>
    <xf numFmtId="165" fontId="6" fillId="0" borderId="0"/>
    <xf numFmtId="0" fontId="6" fillId="0" borderId="0"/>
    <xf numFmtId="165" fontId="6" fillId="0" borderId="0"/>
    <xf numFmtId="0" fontId="6" fillId="0" borderId="0"/>
    <xf numFmtId="165" fontId="6" fillId="0" borderId="0"/>
    <xf numFmtId="0" fontId="6" fillId="0" borderId="0"/>
    <xf numFmtId="165" fontId="6" fillId="0" borderId="0"/>
    <xf numFmtId="0" fontId="6" fillId="0" borderId="0"/>
    <xf numFmtId="165" fontId="6" fillId="0" borderId="0"/>
    <xf numFmtId="0" fontId="6" fillId="0" borderId="0"/>
    <xf numFmtId="165" fontId="6" fillId="0" borderId="0"/>
    <xf numFmtId="0" fontId="6" fillId="0" borderId="0"/>
    <xf numFmtId="165" fontId="6" fillId="0" borderId="0"/>
    <xf numFmtId="0" fontId="6" fillId="0" borderId="0"/>
    <xf numFmtId="165" fontId="6" fillId="0" borderId="0"/>
    <xf numFmtId="0" fontId="6" fillId="0" borderId="0"/>
    <xf numFmtId="165" fontId="6" fillId="0" borderId="0"/>
    <xf numFmtId="0" fontId="6" fillId="0" borderId="0"/>
    <xf numFmtId="165" fontId="6" fillId="0" borderId="0"/>
    <xf numFmtId="0" fontId="6" fillId="0" borderId="0"/>
    <xf numFmtId="165" fontId="6" fillId="0" borderId="0"/>
    <xf numFmtId="0" fontId="6" fillId="0" borderId="0"/>
    <xf numFmtId="165" fontId="6" fillId="0" borderId="0"/>
    <xf numFmtId="0" fontId="6" fillId="0" borderId="0"/>
    <xf numFmtId="165" fontId="6" fillId="0" borderId="0"/>
    <xf numFmtId="0" fontId="6" fillId="0" borderId="0"/>
    <xf numFmtId="165" fontId="6" fillId="0" borderId="0"/>
    <xf numFmtId="0" fontId="6" fillId="0" borderId="0"/>
    <xf numFmtId="165" fontId="6" fillId="0" borderId="0"/>
    <xf numFmtId="0" fontId="6" fillId="0" borderId="0"/>
    <xf numFmtId="165" fontId="6" fillId="0" borderId="0"/>
    <xf numFmtId="0" fontId="6" fillId="0" borderId="0"/>
    <xf numFmtId="165" fontId="6" fillId="0" borderId="0"/>
    <xf numFmtId="0" fontId="6" fillId="0" borderId="0"/>
    <xf numFmtId="165" fontId="6" fillId="0" borderId="0"/>
    <xf numFmtId="0" fontId="6" fillId="0" borderId="0"/>
    <xf numFmtId="165" fontId="6" fillId="0" borderId="0"/>
    <xf numFmtId="0" fontId="6" fillId="0" borderId="0"/>
    <xf numFmtId="165" fontId="6" fillId="0" borderId="0"/>
    <xf numFmtId="0" fontId="6" fillId="0" borderId="0"/>
    <xf numFmtId="165" fontId="6" fillId="0" borderId="0"/>
    <xf numFmtId="0" fontId="6" fillId="0" borderId="0"/>
    <xf numFmtId="165" fontId="6" fillId="0" borderId="0"/>
    <xf numFmtId="0" fontId="6" fillId="0" borderId="0"/>
    <xf numFmtId="165" fontId="6" fillId="0" borderId="0"/>
    <xf numFmtId="0" fontId="6" fillId="0" borderId="0"/>
    <xf numFmtId="165" fontId="6" fillId="0" borderId="0"/>
    <xf numFmtId="165" fontId="6" fillId="0" borderId="0"/>
    <xf numFmtId="0" fontId="6" fillId="0" borderId="0"/>
    <xf numFmtId="165" fontId="6" fillId="0" borderId="0"/>
    <xf numFmtId="0" fontId="6" fillId="0" borderId="0"/>
    <xf numFmtId="165" fontId="6" fillId="0" borderId="0"/>
    <xf numFmtId="0" fontId="6" fillId="0" borderId="0"/>
    <xf numFmtId="165" fontId="6" fillId="0" borderId="0"/>
    <xf numFmtId="0" fontId="6" fillId="0" borderId="0"/>
    <xf numFmtId="165" fontId="6" fillId="0" borderId="0"/>
    <xf numFmtId="0" fontId="6" fillId="0" borderId="0"/>
    <xf numFmtId="165" fontId="6" fillId="0" borderId="0"/>
    <xf numFmtId="0" fontId="6" fillId="0" borderId="0"/>
    <xf numFmtId="165" fontId="6" fillId="0" borderId="0"/>
    <xf numFmtId="0" fontId="8" fillId="0" borderId="0"/>
    <xf numFmtId="9" fontId="6" fillId="0" borderId="0" applyFont="0" applyFill="0" applyBorder="0" applyAlignment="0" applyProtection="0"/>
    <xf numFmtId="43" fontId="6" fillId="0" borderId="0" applyFont="0" applyFill="0" applyBorder="0" applyAlignment="0" applyProtection="0"/>
  </cellStyleXfs>
  <cellXfs count="279">
    <xf numFmtId="0" fontId="0" fillId="0" borderId="0" xfId="0"/>
    <xf numFmtId="0" fontId="7" fillId="2" borderId="1" xfId="0" applyNumberFormat="1" applyFont="1" applyFill="1" applyBorder="1" applyAlignment="1" applyProtection="1">
      <alignment horizontal="left" vertical="center" wrapText="1"/>
    </xf>
    <xf numFmtId="14" fontId="8" fillId="0" borderId="1" xfId="0" applyNumberFormat="1" applyFont="1" applyFill="1" applyBorder="1" applyAlignment="1" applyProtection="1">
      <alignment horizontal="center"/>
    </xf>
    <xf numFmtId="0" fontId="11" fillId="0" borderId="0" xfId="0" applyFont="1" applyAlignment="1">
      <alignment horizontal="center" vertical="center"/>
    </xf>
    <xf numFmtId="0" fontId="12" fillId="3" borderId="4" xfId="0" applyFont="1" applyFill="1" applyBorder="1" applyAlignment="1">
      <alignment vertical="center" wrapText="1"/>
    </xf>
    <xf numFmtId="0" fontId="8" fillId="2" borderId="2" xfId="0" applyNumberFormat="1" applyFont="1" applyFill="1" applyBorder="1" applyAlignment="1" applyProtection="1">
      <alignment horizontal="center"/>
    </xf>
    <xf numFmtId="0" fontId="4" fillId="0" borderId="0" xfId="0" applyFont="1"/>
    <xf numFmtId="0" fontId="9" fillId="2" borderId="1" xfId="0" applyNumberFormat="1" applyFont="1" applyFill="1" applyBorder="1" applyAlignment="1" applyProtection="1">
      <alignment horizontal="left" vertical="center" wrapText="1"/>
    </xf>
    <xf numFmtId="0" fontId="4" fillId="0" borderId="0" xfId="0" applyFont="1" applyBorder="1"/>
    <xf numFmtId="10" fontId="24" fillId="2" borderId="4" xfId="0" applyNumberFormat="1" applyFont="1" applyFill="1" applyBorder="1" applyAlignment="1">
      <alignment horizontal="center" vertical="center" wrapText="1"/>
    </xf>
    <xf numFmtId="0" fontId="24" fillId="4" borderId="4" xfId="0" applyFont="1" applyFill="1" applyBorder="1" applyAlignment="1">
      <alignment vertical="center" wrapText="1"/>
    </xf>
    <xf numFmtId="10" fontId="24" fillId="3" borderId="4" xfId="0" applyNumberFormat="1" applyFont="1" applyFill="1" applyBorder="1" applyAlignment="1">
      <alignment horizontal="center" vertical="center"/>
    </xf>
    <xf numFmtId="0" fontId="4" fillId="0" borderId="0" xfId="0" applyFont="1" applyAlignment="1">
      <alignment vertical="center"/>
    </xf>
    <xf numFmtId="14" fontId="8" fillId="0" borderId="3" xfId="0" applyNumberFormat="1" applyFont="1" applyFill="1" applyBorder="1" applyAlignment="1" applyProtection="1">
      <alignment horizontal="center"/>
    </xf>
    <xf numFmtId="164" fontId="12" fillId="0" borderId="4" xfId="0" applyNumberFormat="1" applyFont="1" applyFill="1" applyBorder="1" applyAlignment="1" applyProtection="1">
      <alignment horizontal="center" vertical="center"/>
      <protection locked="0"/>
    </xf>
    <xf numFmtId="164" fontId="12" fillId="0" borderId="4" xfId="0" applyNumberFormat="1" applyFont="1" applyFill="1" applyBorder="1" applyAlignment="1" applyProtection="1">
      <alignment horizontal="center" vertical="center"/>
    </xf>
    <xf numFmtId="164" fontId="12" fillId="0" borderId="4" xfId="0" applyNumberFormat="1" applyFont="1" applyFill="1" applyBorder="1" applyAlignment="1" applyProtection="1">
      <alignment horizontal="center" vertical="center" wrapText="1"/>
      <protection locked="0"/>
    </xf>
    <xf numFmtId="0" fontId="4" fillId="0" borderId="4" xfId="0" applyFont="1" applyBorder="1" applyAlignment="1" applyProtection="1">
      <alignment horizontal="left" vertical="top"/>
      <protection locked="0"/>
    </xf>
    <xf numFmtId="164" fontId="12" fillId="0" borderId="6" xfId="0" applyNumberFormat="1" applyFont="1" applyFill="1" applyBorder="1" applyAlignment="1" applyProtection="1">
      <alignment horizontal="center" vertical="center"/>
      <protection locked="0"/>
    </xf>
    <xf numFmtId="164" fontId="10" fillId="0" borderId="4" xfId="0" applyNumberFormat="1" applyFont="1" applyFill="1" applyBorder="1" applyAlignment="1" applyProtection="1">
      <alignment horizontal="center"/>
      <protection locked="0"/>
    </xf>
    <xf numFmtId="0" fontId="10" fillId="0" borderId="4" xfId="0" applyFont="1" applyBorder="1" applyAlignment="1" applyProtection="1">
      <alignment horizontal="left" vertical="top"/>
      <protection locked="0"/>
    </xf>
    <xf numFmtId="0" fontId="10" fillId="0" borderId="0" xfId="0" applyFont="1" applyProtection="1"/>
    <xf numFmtId="0" fontId="11" fillId="0" borderId="0" xfId="0" applyFont="1" applyAlignment="1" applyProtection="1">
      <alignment horizontal="center" vertical="center"/>
    </xf>
    <xf numFmtId="0" fontId="15" fillId="0" borderId="0" xfId="0" applyFont="1" applyAlignment="1" applyProtection="1">
      <alignment horizontal="center" vertical="center"/>
    </xf>
    <xf numFmtId="0" fontId="10" fillId="0" borderId="16" xfId="0" applyFont="1" applyBorder="1" applyProtection="1"/>
    <xf numFmtId="0" fontId="12" fillId="3" borderId="4" xfId="0" applyFont="1" applyFill="1" applyBorder="1" applyAlignment="1" applyProtection="1">
      <alignment vertical="center" wrapText="1"/>
    </xf>
    <xf numFmtId="0" fontId="18" fillId="4" borderId="2" xfId="0" applyFont="1" applyFill="1" applyBorder="1" applyAlignment="1" applyProtection="1">
      <alignment vertical="center" wrapText="1"/>
    </xf>
    <xf numFmtId="0" fontId="18" fillId="4" borderId="3" xfId="0" applyFont="1" applyFill="1" applyBorder="1" applyAlignment="1" applyProtection="1">
      <alignment vertical="center" wrapText="1"/>
    </xf>
    <xf numFmtId="0" fontId="17" fillId="0" borderId="0" xfId="0" applyFont="1" applyProtection="1"/>
    <xf numFmtId="0" fontId="12" fillId="3" borderId="17" xfId="0" applyFont="1" applyFill="1" applyBorder="1" applyAlignment="1" applyProtection="1">
      <alignment vertical="center" wrapText="1"/>
    </xf>
    <xf numFmtId="0" fontId="16" fillId="3" borderId="4" xfId="0" applyFont="1" applyFill="1" applyBorder="1" applyAlignment="1" applyProtection="1">
      <alignment vertical="center" wrapText="1"/>
    </xf>
    <xf numFmtId="164" fontId="12" fillId="0" borderId="6" xfId="0" applyNumberFormat="1" applyFont="1" applyFill="1" applyBorder="1" applyAlignment="1" applyProtection="1">
      <alignment horizontal="center" vertical="center"/>
    </xf>
    <xf numFmtId="0" fontId="10" fillId="3" borderId="4" xfId="0" applyFont="1" applyFill="1" applyBorder="1" applyProtection="1"/>
    <xf numFmtId="164" fontId="10" fillId="0" borderId="4" xfId="0" applyNumberFormat="1" applyFont="1" applyFill="1" applyBorder="1" applyAlignment="1" applyProtection="1">
      <alignment horizontal="center"/>
    </xf>
    <xf numFmtId="10" fontId="10" fillId="0" borderId="0" xfId="0" applyNumberFormat="1" applyFont="1" applyProtection="1"/>
    <xf numFmtId="10" fontId="13" fillId="5" borderId="2" xfId="0" applyNumberFormat="1" applyFont="1" applyFill="1" applyBorder="1" applyProtection="1"/>
    <xf numFmtId="10" fontId="13" fillId="5" borderId="3" xfId="0" applyNumberFormat="1" applyFont="1" applyFill="1" applyBorder="1" applyProtection="1"/>
    <xf numFmtId="0" fontId="10" fillId="0" borderId="0" xfId="0" applyFont="1" applyAlignment="1" applyProtection="1">
      <alignment vertical="center"/>
    </xf>
    <xf numFmtId="0" fontId="10" fillId="0" borderId="0" xfId="0" applyFont="1" applyAlignment="1" applyProtection="1">
      <alignment horizontal="left" vertical="center" wrapText="1"/>
    </xf>
    <xf numFmtId="0" fontId="23" fillId="0" borderId="0" xfId="0" applyFont="1" applyProtection="1"/>
    <xf numFmtId="0" fontId="4" fillId="0" borderId="0" xfId="0" applyFont="1" applyProtection="1"/>
    <xf numFmtId="0" fontId="0" fillId="0" borderId="0" xfId="0" applyProtection="1"/>
    <xf numFmtId="0" fontId="23" fillId="7" borderId="0" xfId="0" applyFont="1" applyFill="1" applyProtection="1"/>
    <xf numFmtId="0" fontId="4" fillId="0" borderId="0" xfId="0" applyFont="1" applyAlignment="1" applyProtection="1">
      <alignment wrapText="1"/>
    </xf>
    <xf numFmtId="0" fontId="4" fillId="0" borderId="0" xfId="0" applyFont="1" applyAlignment="1" applyProtection="1">
      <alignment horizontal="center" wrapText="1"/>
    </xf>
    <xf numFmtId="0" fontId="3" fillId="0" borderId="0" xfId="0" applyFont="1" applyFill="1" applyProtection="1"/>
    <xf numFmtId="0" fontId="4" fillId="0" borderId="0" xfId="0" applyFont="1" applyFill="1" applyProtection="1"/>
    <xf numFmtId="0" fontId="9" fillId="6" borderId="7" xfId="2" applyFont="1" applyFill="1" applyBorder="1" applyAlignment="1" applyProtection="1">
      <alignment horizontal="center" vertical="center" wrapText="1"/>
    </xf>
    <xf numFmtId="0" fontId="9" fillId="6" borderId="4" xfId="2" applyFont="1" applyFill="1" applyBorder="1" applyAlignment="1" applyProtection="1">
      <alignment horizontal="center" vertical="center" wrapText="1"/>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6" fillId="4" borderId="4" xfId="67" applyFont="1" applyFill="1" applyBorder="1" applyAlignment="1" applyProtection="1">
      <alignment vertical="center" wrapText="1"/>
    </xf>
    <xf numFmtId="0" fontId="16" fillId="4" borderId="4" xfId="67" applyFont="1" applyFill="1" applyBorder="1" applyAlignment="1" applyProtection="1">
      <alignment horizontal="center" vertical="center" wrapText="1"/>
    </xf>
    <xf numFmtId="3" fontId="16" fillId="3" borderId="4" xfId="67" applyNumberFormat="1" applyFont="1" applyFill="1" applyBorder="1" applyAlignment="1" applyProtection="1">
      <alignment horizontal="center" vertical="center"/>
    </xf>
    <xf numFmtId="164" fontId="16" fillId="3" borderId="4" xfId="1" applyNumberFormat="1" applyFont="1" applyFill="1" applyBorder="1" applyAlignment="1" applyProtection="1">
      <alignment horizontal="center" vertical="center"/>
    </xf>
    <xf numFmtId="0" fontId="4" fillId="0" borderId="0" xfId="0" applyFont="1" applyAlignment="1" applyProtection="1">
      <alignment horizontal="center"/>
    </xf>
    <xf numFmtId="0" fontId="15" fillId="2" borderId="4" xfId="0" applyFont="1" applyFill="1" applyBorder="1" applyAlignment="1" applyProtection="1">
      <alignment horizontal="center" vertical="center" wrapText="1"/>
    </xf>
    <xf numFmtId="0" fontId="4" fillId="4" borderId="4" xfId="0" applyFont="1" applyFill="1" applyBorder="1" applyAlignment="1" applyProtection="1">
      <alignment horizontal="center" vertical="center"/>
    </xf>
    <xf numFmtId="0" fontId="16" fillId="0" borderId="0" xfId="0" applyFont="1" applyFill="1" applyProtection="1"/>
    <xf numFmtId="0" fontId="9" fillId="0" borderId="0" xfId="0" applyFont="1" applyFill="1" applyBorder="1" applyAlignment="1" applyProtection="1">
      <alignment vertical="center"/>
    </xf>
    <xf numFmtId="0" fontId="9" fillId="2" borderId="5" xfId="2" applyNumberFormat="1" applyFont="1" applyFill="1" applyBorder="1" applyAlignment="1" applyProtection="1">
      <alignment horizontal="center" vertical="center" wrapText="1"/>
    </xf>
    <xf numFmtId="0" fontId="16" fillId="4" borderId="4" xfId="67" applyFont="1" applyFill="1" applyBorder="1" applyAlignment="1" applyProtection="1">
      <alignment horizontal="center" vertical="center"/>
    </xf>
    <xf numFmtId="0" fontId="4" fillId="0" borderId="0" xfId="0" applyFont="1" applyBorder="1" applyProtection="1"/>
    <xf numFmtId="0" fontId="16" fillId="0" borderId="0" xfId="0" applyFont="1" applyProtection="1"/>
    <xf numFmtId="0" fontId="4" fillId="0" borderId="0" xfId="0" applyFont="1" applyAlignment="1" applyProtection="1">
      <alignment horizontal="center" vertical="center"/>
    </xf>
    <xf numFmtId="0" fontId="12" fillId="4" borderId="4" xfId="0" applyFont="1" applyFill="1" applyBorder="1" applyAlignment="1" applyProtection="1">
      <alignment horizontal="left" vertical="center" wrapText="1"/>
    </xf>
    <xf numFmtId="0" fontId="16" fillId="4" borderId="4" xfId="0" applyFont="1" applyFill="1" applyBorder="1" applyAlignment="1" applyProtection="1">
      <alignment horizontal="left" vertical="center" wrapText="1"/>
    </xf>
    <xf numFmtId="0" fontId="12" fillId="4" borderId="4" xfId="0" applyFont="1" applyFill="1" applyBorder="1" applyAlignment="1" applyProtection="1">
      <alignment vertical="center" wrapText="1"/>
    </xf>
    <xf numFmtId="164" fontId="4" fillId="3" borderId="4" xfId="0" applyNumberFormat="1" applyFont="1" applyFill="1" applyBorder="1" applyAlignment="1" applyProtection="1">
      <alignment horizontal="center" vertical="center"/>
    </xf>
    <xf numFmtId="0" fontId="16" fillId="4" borderId="4" xfId="0" applyFont="1" applyFill="1" applyBorder="1" applyAlignment="1" applyProtection="1">
      <alignment vertical="center" wrapText="1"/>
    </xf>
    <xf numFmtId="0" fontId="4" fillId="4" borderId="4" xfId="0" applyFont="1" applyFill="1" applyBorder="1" applyAlignment="1" applyProtection="1">
      <alignment horizontal="center"/>
    </xf>
    <xf numFmtId="0" fontId="4" fillId="4" borderId="4" xfId="0" applyFont="1" applyFill="1" applyBorder="1" applyProtection="1"/>
    <xf numFmtId="0" fontId="2" fillId="4" borderId="4" xfId="0" applyFont="1" applyFill="1" applyBorder="1" applyAlignment="1" applyProtection="1">
      <alignment horizontal="center" vertical="center"/>
    </xf>
    <xf numFmtId="0" fontId="16" fillId="0" borderId="0" xfId="0" applyFont="1" applyFill="1" applyAlignment="1" applyProtection="1">
      <alignment horizontal="center" vertical="center"/>
    </xf>
    <xf numFmtId="0" fontId="11" fillId="0" borderId="0" xfId="0" applyFont="1" applyFill="1" applyAlignment="1" applyProtection="1">
      <alignment horizontal="center" vertical="center"/>
    </xf>
    <xf numFmtId="10" fontId="24" fillId="0" borderId="0" xfId="0" applyNumberFormat="1" applyFont="1" applyBorder="1" applyAlignment="1" applyProtection="1">
      <alignment horizontal="center" vertical="center"/>
    </xf>
    <xf numFmtId="0" fontId="9" fillId="2" borderId="4"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xf>
    <xf numFmtId="0" fontId="4" fillId="3" borderId="4" xfId="0" applyFont="1" applyFill="1" applyBorder="1" applyAlignment="1" applyProtection="1">
      <alignment vertical="center"/>
    </xf>
    <xf numFmtId="0" fontId="4" fillId="3" borderId="4" xfId="0" applyFont="1" applyFill="1" applyBorder="1" applyProtection="1"/>
    <xf numFmtId="0" fontId="10" fillId="0" borderId="0" xfId="0" applyFont="1" applyProtection="1"/>
    <xf numFmtId="166" fontId="4" fillId="0" borderId="4" xfId="69" applyNumberFormat="1" applyFont="1" applyBorder="1" applyAlignment="1" applyProtection="1">
      <alignment horizontal="center" vertical="center"/>
      <protection locked="0"/>
    </xf>
    <xf numFmtId="43" fontId="16" fillId="0" borderId="4" xfId="69" applyFont="1" applyBorder="1" applyAlignment="1" applyProtection="1">
      <alignment horizontal="center"/>
      <protection locked="0"/>
    </xf>
    <xf numFmtId="166" fontId="4" fillId="0" borderId="4" xfId="69" applyNumberFormat="1" applyFont="1" applyBorder="1" applyProtection="1">
      <protection locked="0"/>
    </xf>
    <xf numFmtId="166" fontId="4" fillId="3" borderId="4" xfId="69" applyNumberFormat="1" applyFont="1" applyFill="1" applyBorder="1" applyProtection="1"/>
    <xf numFmtId="14" fontId="8" fillId="0" borderId="1" xfId="0" applyNumberFormat="1" applyFont="1" applyFill="1" applyBorder="1" applyAlignment="1" applyProtection="1">
      <alignment horizontal="center"/>
      <protection locked="0"/>
    </xf>
    <xf numFmtId="14" fontId="8" fillId="0" borderId="3" xfId="0" applyNumberFormat="1" applyFont="1" applyFill="1" applyBorder="1" applyAlignment="1" applyProtection="1">
      <alignment horizontal="center"/>
      <protection locked="0"/>
    </xf>
    <xf numFmtId="166" fontId="4" fillId="3" borderId="4" xfId="69" applyNumberFormat="1" applyFont="1" applyFill="1" applyBorder="1" applyAlignment="1" applyProtection="1">
      <alignment horizontal="center" vertical="center"/>
    </xf>
    <xf numFmtId="0" fontId="20" fillId="0" borderId="0" xfId="0" applyFont="1" applyAlignment="1" applyProtection="1">
      <alignment vertical="center"/>
    </xf>
    <xf numFmtId="0" fontId="15" fillId="2" borderId="4" xfId="0" applyFont="1" applyFill="1" applyBorder="1" applyAlignment="1" applyProtection="1">
      <alignment horizontal="center"/>
    </xf>
    <xf numFmtId="0" fontId="10" fillId="0" borderId="6" xfId="0" applyFont="1" applyBorder="1" applyProtection="1"/>
    <xf numFmtId="0" fontId="2" fillId="0" borderId="6" xfId="0" applyFont="1" applyBorder="1" applyProtection="1"/>
    <xf numFmtId="0" fontId="4" fillId="0" borderId="6" xfId="0" applyFont="1" applyBorder="1" applyProtection="1"/>
    <xf numFmtId="0" fontId="10" fillId="0" borderId="7" xfId="0" applyFont="1" applyBorder="1" applyProtection="1"/>
    <xf numFmtId="0" fontId="2" fillId="0" borderId="7" xfId="0" applyFont="1" applyBorder="1" applyProtection="1"/>
    <xf numFmtId="0" fontId="2" fillId="0" borderId="8" xfId="0" applyFont="1" applyBorder="1" applyProtection="1"/>
    <xf numFmtId="0" fontId="4" fillId="0" borderId="7" xfId="0" applyFont="1" applyBorder="1" applyProtection="1"/>
    <xf numFmtId="0" fontId="10" fillId="0" borderId="8" xfId="0" applyFont="1" applyBorder="1" applyProtection="1"/>
    <xf numFmtId="0" fontId="1" fillId="0" borderId="7" xfId="0" applyFont="1" applyBorder="1" applyProtection="1"/>
    <xf numFmtId="0" fontId="4" fillId="0" borderId="13"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4" fillId="0" borderId="12" xfId="0" applyFont="1" applyBorder="1" applyAlignment="1" applyProtection="1">
      <alignment horizontal="left" vertical="top"/>
      <protection locked="0"/>
    </xf>
    <xf numFmtId="0" fontId="4" fillId="0" borderId="17"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4" fillId="0" borderId="15" xfId="0" applyFont="1" applyBorder="1" applyAlignment="1" applyProtection="1">
      <alignment horizontal="left" vertical="top"/>
      <protection locked="0"/>
    </xf>
    <xf numFmtId="0" fontId="4" fillId="0" borderId="16"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10" fillId="0" borderId="0" xfId="0" applyFont="1" applyProtection="1"/>
    <xf numFmtId="0" fontId="1" fillId="4" borderId="4" xfId="0" applyFont="1" applyFill="1" applyBorder="1" applyAlignment="1" applyProtection="1">
      <alignment horizontal="center" vertical="center"/>
    </xf>
    <xf numFmtId="0" fontId="5" fillId="0" borderId="17" xfId="0" applyNumberFormat="1" applyFont="1" applyBorder="1" applyAlignment="1" applyProtection="1">
      <alignment horizontal="left" vertical="top"/>
      <protection locked="0"/>
    </xf>
    <xf numFmtId="0" fontId="5" fillId="0" borderId="0" xfId="0" applyNumberFormat="1" applyFont="1" applyBorder="1" applyAlignment="1" applyProtection="1">
      <alignment horizontal="left" vertical="top"/>
      <protection locked="0"/>
    </xf>
    <xf numFmtId="0" fontId="5" fillId="0" borderId="11" xfId="0" applyNumberFormat="1" applyFont="1" applyBorder="1" applyAlignment="1" applyProtection="1">
      <alignment horizontal="left" vertical="top"/>
      <protection locked="0"/>
    </xf>
    <xf numFmtId="0" fontId="5" fillId="0" borderId="15" xfId="0" applyNumberFormat="1" applyFont="1" applyBorder="1" applyAlignment="1" applyProtection="1">
      <alignment horizontal="left" vertical="top"/>
      <protection locked="0"/>
    </xf>
    <xf numFmtId="0" fontId="5" fillId="0" borderId="16" xfId="0" applyNumberFormat="1" applyFont="1" applyBorder="1" applyAlignment="1" applyProtection="1">
      <alignment horizontal="left" vertical="top"/>
      <protection locked="0"/>
    </xf>
    <xf numFmtId="0" fontId="5" fillId="0" borderId="10" xfId="0" applyNumberFormat="1" applyFont="1" applyBorder="1" applyAlignment="1" applyProtection="1">
      <alignment horizontal="left" vertical="top"/>
      <protection locked="0"/>
    </xf>
    <xf numFmtId="0" fontId="1" fillId="0" borderId="17" xfId="0" applyNumberFormat="1" applyFont="1" applyBorder="1" applyAlignment="1" applyProtection="1">
      <alignment horizontal="left" vertical="top"/>
      <protection locked="0"/>
    </xf>
    <xf numFmtId="0" fontId="4" fillId="0" borderId="17" xfId="0" applyNumberFormat="1" applyFont="1" applyBorder="1" applyAlignment="1" applyProtection="1">
      <alignment horizontal="left" vertical="top"/>
      <protection locked="0"/>
    </xf>
    <xf numFmtId="0" fontId="4" fillId="0" borderId="0" xfId="0" applyNumberFormat="1" applyFont="1" applyBorder="1" applyAlignment="1" applyProtection="1">
      <alignment horizontal="left" vertical="top"/>
      <protection locked="0"/>
    </xf>
    <xf numFmtId="0" fontId="4" fillId="0" borderId="11" xfId="0" applyNumberFormat="1" applyFont="1" applyBorder="1" applyAlignment="1" applyProtection="1">
      <alignment horizontal="left" vertical="top"/>
      <protection locked="0"/>
    </xf>
    <xf numFmtId="0" fontId="4" fillId="0" borderId="15" xfId="0" applyNumberFormat="1" applyFont="1" applyBorder="1" applyAlignment="1" applyProtection="1">
      <alignment horizontal="left" vertical="top"/>
      <protection locked="0"/>
    </xf>
    <xf numFmtId="0" fontId="4" fillId="0" borderId="16" xfId="0" applyNumberFormat="1" applyFont="1" applyBorder="1" applyAlignment="1" applyProtection="1">
      <alignment horizontal="left" vertical="top"/>
      <protection locked="0"/>
    </xf>
    <xf numFmtId="0" fontId="4" fillId="0" borderId="10" xfId="0" applyNumberFormat="1" applyFont="1" applyBorder="1" applyAlignment="1" applyProtection="1">
      <alignment horizontal="left" vertical="top"/>
      <protection locked="0"/>
    </xf>
    <xf numFmtId="0" fontId="4" fillId="0" borderId="17" xfId="0" applyNumberFormat="1" applyFont="1" applyBorder="1" applyAlignment="1" applyProtection="1">
      <alignment vertical="top"/>
      <protection locked="0"/>
    </xf>
    <xf numFmtId="0" fontId="4" fillId="0" borderId="0" xfId="0" applyNumberFormat="1" applyFont="1" applyBorder="1" applyAlignment="1" applyProtection="1">
      <alignment vertical="top"/>
      <protection locked="0"/>
    </xf>
    <xf numFmtId="0" fontId="4" fillId="0" borderId="11" xfId="0" applyNumberFormat="1" applyFont="1" applyBorder="1" applyAlignment="1" applyProtection="1">
      <alignment vertical="top"/>
      <protection locked="0"/>
    </xf>
    <xf numFmtId="0" fontId="4" fillId="0" borderId="15" xfId="0" applyNumberFormat="1" applyFont="1" applyBorder="1" applyAlignment="1" applyProtection="1">
      <alignment vertical="top"/>
      <protection locked="0"/>
    </xf>
    <xf numFmtId="0" fontId="4" fillId="0" borderId="16" xfId="0" applyNumberFormat="1" applyFont="1" applyBorder="1" applyAlignment="1" applyProtection="1">
      <alignment vertical="top"/>
      <protection locked="0"/>
    </xf>
    <xf numFmtId="0" fontId="4" fillId="0" borderId="10" xfId="0" applyNumberFormat="1" applyFont="1" applyBorder="1" applyAlignment="1" applyProtection="1">
      <alignment vertical="top"/>
      <protection locked="0"/>
    </xf>
    <xf numFmtId="0" fontId="10" fillId="0" borderId="0" xfId="0" applyFont="1" applyProtection="1"/>
    <xf numFmtId="0" fontId="1" fillId="3" borderId="4" xfId="0" applyFont="1" applyFill="1" applyBorder="1" applyAlignment="1">
      <alignment horizontal="center" vertical="center"/>
    </xf>
    <xf numFmtId="0" fontId="1" fillId="3" borderId="4" xfId="0" applyFont="1" applyFill="1" applyBorder="1" applyAlignment="1">
      <alignment horizontal="center" vertical="center" wrapText="1"/>
    </xf>
    <xf numFmtId="0" fontId="1" fillId="0" borderId="0" xfId="0" applyFont="1" applyFill="1" applyProtection="1"/>
    <xf numFmtId="0" fontId="10" fillId="0" borderId="0" xfId="0" applyFont="1" applyFill="1" applyProtection="1"/>
    <xf numFmtId="0" fontId="4" fillId="0" borderId="4" xfId="0" applyFont="1" applyFill="1" applyBorder="1" applyAlignment="1" applyProtection="1">
      <alignment horizontal="left" vertical="top"/>
      <protection locked="0"/>
    </xf>
    <xf numFmtId="0" fontId="10" fillId="0" borderId="4" xfId="0" applyFont="1" applyFill="1" applyBorder="1" applyAlignment="1" applyProtection="1">
      <alignment horizontal="left" vertical="top"/>
      <protection locked="0"/>
    </xf>
    <xf numFmtId="0" fontId="10" fillId="0" borderId="0" xfId="0" applyFont="1" applyFill="1" applyBorder="1" applyAlignment="1" applyProtection="1">
      <alignment horizontal="left" vertical="top"/>
    </xf>
    <xf numFmtId="0" fontId="1" fillId="3" borderId="4" xfId="0" applyFont="1" applyFill="1" applyBorder="1" applyAlignment="1" applyProtection="1">
      <alignment horizontal="center" vertical="center" wrapText="1"/>
    </xf>
    <xf numFmtId="10" fontId="24" fillId="2" borderId="4" xfId="0" applyNumberFormat="1" applyFont="1" applyFill="1" applyBorder="1" applyAlignment="1" applyProtection="1">
      <alignment horizontal="center" vertical="center" wrapText="1"/>
    </xf>
    <xf numFmtId="10" fontId="24" fillId="3" borderId="4" xfId="0" applyNumberFormat="1" applyFont="1" applyFill="1" applyBorder="1" applyAlignment="1" applyProtection="1">
      <alignment horizontal="center" vertical="center"/>
    </xf>
    <xf numFmtId="0" fontId="24" fillId="4" borderId="13" xfId="0" applyFont="1" applyFill="1" applyBorder="1" applyAlignment="1" applyProtection="1">
      <alignment vertical="center" wrapText="1"/>
    </xf>
    <xf numFmtId="0" fontId="24" fillId="4" borderId="14" xfId="0" applyFont="1" applyFill="1" applyBorder="1" applyAlignment="1" applyProtection="1">
      <alignment vertical="center" wrapText="1"/>
    </xf>
    <xf numFmtId="0" fontId="22" fillId="5" borderId="14" xfId="0" applyFont="1" applyFill="1" applyBorder="1" applyProtection="1"/>
    <xf numFmtId="166" fontId="1" fillId="0" borderId="4" xfId="69" applyNumberFormat="1" applyFont="1" applyBorder="1" applyAlignment="1" applyProtection="1">
      <alignment horizontal="center" vertical="center"/>
      <protection locked="0"/>
    </xf>
    <xf numFmtId="10" fontId="21" fillId="0" borderId="13" xfId="0" applyNumberFormat="1" applyFont="1" applyFill="1" applyBorder="1" applyAlignment="1">
      <alignment horizontal="left" vertical="center" wrapText="1"/>
    </xf>
    <xf numFmtId="10" fontId="21" fillId="0" borderId="9" xfId="0" applyNumberFormat="1" applyFont="1" applyFill="1" applyBorder="1" applyAlignment="1">
      <alignment horizontal="left" vertical="center" wrapText="1"/>
    </xf>
    <xf numFmtId="10" fontId="21" fillId="0" borderId="12" xfId="0" applyNumberFormat="1" applyFont="1" applyFill="1" applyBorder="1" applyAlignment="1">
      <alignment horizontal="left" vertical="center" wrapText="1"/>
    </xf>
    <xf numFmtId="0" fontId="4" fillId="0" borderId="4" xfId="0" applyFont="1" applyBorder="1" applyAlignment="1" applyProtection="1">
      <alignment horizontal="left" vertical="top"/>
      <protection locked="0"/>
    </xf>
    <xf numFmtId="0" fontId="4" fillId="0" borderId="4" xfId="0" applyFont="1" applyFill="1" applyBorder="1" applyAlignment="1" applyProtection="1">
      <alignment horizontal="left" vertical="top"/>
      <protection locked="0"/>
    </xf>
    <xf numFmtId="0" fontId="4" fillId="3" borderId="4" xfId="0" applyFont="1" applyFill="1" applyBorder="1" applyAlignment="1">
      <alignment horizontal="center" vertical="center"/>
    </xf>
    <xf numFmtId="0" fontId="4" fillId="0" borderId="4" xfId="0" applyFont="1" applyFill="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3" borderId="4" xfId="0" applyFont="1" applyFill="1" applyBorder="1" applyAlignment="1">
      <alignment horizontal="center" vertical="center" wrapText="1"/>
    </xf>
    <xf numFmtId="0" fontId="22" fillId="5" borderId="14" xfId="0" applyFont="1" applyFill="1" applyBorder="1" applyAlignment="1">
      <alignment vertical="center"/>
    </xf>
    <xf numFmtId="0" fontId="22" fillId="5" borderId="2" xfId="0" applyFont="1" applyFill="1" applyBorder="1" applyAlignment="1">
      <alignment vertical="center"/>
    </xf>
    <xf numFmtId="0" fontId="22" fillId="5" borderId="3" xfId="0" applyFont="1" applyFill="1" applyBorder="1" applyAlignment="1">
      <alignment vertical="center"/>
    </xf>
    <xf numFmtId="0" fontId="1" fillId="4" borderId="14" xfId="0" applyFont="1" applyFill="1" applyBorder="1" applyAlignment="1">
      <alignment vertical="center" wrapText="1"/>
    </xf>
    <xf numFmtId="0" fontId="4" fillId="4" borderId="2" xfId="0" applyFont="1" applyFill="1" applyBorder="1" applyAlignment="1">
      <alignment vertical="center"/>
    </xf>
    <xf numFmtId="0" fontId="4" fillId="4" borderId="3" xfId="0" applyFont="1" applyFill="1" applyBorder="1" applyAlignment="1">
      <alignment vertical="center"/>
    </xf>
    <xf numFmtId="0" fontId="16" fillId="4" borderId="14" xfId="0" applyFont="1" applyFill="1" applyBorder="1" applyAlignment="1">
      <alignment vertical="center" wrapText="1"/>
    </xf>
    <xf numFmtId="0" fontId="16" fillId="4" borderId="2" xfId="0" applyFont="1" applyFill="1" applyBorder="1" applyAlignment="1">
      <alignment vertical="center" wrapText="1"/>
    </xf>
    <xf numFmtId="0" fontId="16" fillId="4" borderId="3" xfId="0" applyFont="1" applyFill="1" applyBorder="1" applyAlignment="1">
      <alignment vertical="center" wrapText="1"/>
    </xf>
    <xf numFmtId="10" fontId="24" fillId="2" borderId="4" xfId="0" applyNumberFormat="1" applyFont="1" applyFill="1" applyBorder="1" applyAlignment="1">
      <alignment horizontal="center" vertical="center" wrapText="1"/>
    </xf>
    <xf numFmtId="10" fontId="1" fillId="4" borderId="13" xfId="0" applyNumberFormat="1" applyFont="1" applyFill="1" applyBorder="1" applyAlignment="1">
      <alignment vertical="center" wrapText="1"/>
    </xf>
    <xf numFmtId="10" fontId="4" fillId="4" borderId="9" xfId="0" applyNumberFormat="1" applyFont="1" applyFill="1" applyBorder="1" applyAlignment="1">
      <alignment vertical="center" wrapText="1"/>
    </xf>
    <xf numFmtId="10" fontId="4" fillId="4" borderId="12" xfId="0" applyNumberFormat="1" applyFont="1" applyFill="1" applyBorder="1" applyAlignment="1">
      <alignment vertical="center" wrapText="1"/>
    </xf>
    <xf numFmtId="10" fontId="4" fillId="4" borderId="15" xfId="0" applyNumberFormat="1" applyFont="1" applyFill="1" applyBorder="1" applyAlignment="1">
      <alignment vertical="center" wrapText="1"/>
    </xf>
    <xf numFmtId="10" fontId="4" fillId="4" borderId="16" xfId="0" applyNumberFormat="1" applyFont="1" applyFill="1" applyBorder="1" applyAlignment="1">
      <alignment vertical="center" wrapText="1"/>
    </xf>
    <xf numFmtId="10" fontId="4" fillId="4" borderId="10" xfId="0" applyNumberFormat="1" applyFont="1" applyFill="1" applyBorder="1" applyAlignment="1">
      <alignment vertical="center" wrapText="1"/>
    </xf>
    <xf numFmtId="0" fontId="4" fillId="0" borderId="14"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1" fillId="3" borderId="1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 fillId="4" borderId="13"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8" fillId="0" borderId="14" xfId="0" applyNumberFormat="1" applyFont="1" applyFill="1" applyBorder="1" applyAlignment="1" applyProtection="1">
      <alignment horizontal="center"/>
      <protection locked="0"/>
    </xf>
    <xf numFmtId="0" fontId="8" fillId="0" borderId="2" xfId="0" applyNumberFormat="1" applyFont="1" applyFill="1" applyBorder="1" applyAlignment="1" applyProtection="1">
      <alignment horizontal="center"/>
      <protection locked="0"/>
    </xf>
    <xf numFmtId="0" fontId="8" fillId="0" borderId="3" xfId="0" applyNumberFormat="1" applyFont="1" applyFill="1" applyBorder="1" applyAlignment="1" applyProtection="1">
      <alignment horizontal="center"/>
      <protection locked="0"/>
    </xf>
    <xf numFmtId="14" fontId="8" fillId="0" borderId="14" xfId="0" applyNumberFormat="1" applyFont="1" applyFill="1" applyBorder="1" applyAlignment="1" applyProtection="1">
      <alignment horizontal="center"/>
      <protection locked="0"/>
    </xf>
    <xf numFmtId="14" fontId="8" fillId="0" borderId="2" xfId="0" applyNumberFormat="1" applyFont="1" applyFill="1" applyBorder="1" applyAlignment="1" applyProtection="1">
      <alignment horizontal="center"/>
      <protection locked="0"/>
    </xf>
    <xf numFmtId="14" fontId="8" fillId="0" borderId="3" xfId="0" applyNumberFormat="1" applyFont="1" applyFill="1" applyBorder="1" applyAlignment="1" applyProtection="1">
      <alignment horizontal="center"/>
      <protection locked="0"/>
    </xf>
    <xf numFmtId="0" fontId="27" fillId="0" borderId="17" xfId="0" applyFont="1" applyBorder="1" applyAlignment="1">
      <alignment horizontal="center" vertical="center"/>
    </xf>
    <xf numFmtId="0" fontId="27" fillId="0" borderId="0" xfId="0" applyFont="1" applyAlignment="1">
      <alignment horizontal="center" vertical="center"/>
    </xf>
    <xf numFmtId="0" fontId="4" fillId="0" borderId="2" xfId="0" applyFont="1" applyBorder="1" applyAlignment="1" applyProtection="1">
      <alignment horizontal="left" vertical="top" wrapText="1"/>
      <protection locked="0"/>
    </xf>
    <xf numFmtId="0" fontId="22" fillId="5" borderId="14" xfId="0" applyFont="1" applyFill="1" applyBorder="1"/>
    <xf numFmtId="0" fontId="22" fillId="5" borderId="2" xfId="0" applyFont="1" applyFill="1" applyBorder="1"/>
    <xf numFmtId="0" fontId="22" fillId="5" borderId="3" xfId="0" applyFont="1" applyFill="1" applyBorder="1"/>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1" fillId="3" borderId="3" xfId="0" applyFont="1" applyFill="1" applyBorder="1" applyAlignment="1">
      <alignment horizontal="center" vertical="center" wrapText="1"/>
    </xf>
    <xf numFmtId="0" fontId="1" fillId="4" borderId="15"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3" borderId="14"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10" fontId="21" fillId="0" borderId="13" xfId="0" applyNumberFormat="1" applyFont="1" applyFill="1" applyBorder="1" applyAlignment="1" applyProtection="1">
      <alignment horizontal="left" vertical="center" wrapText="1"/>
    </xf>
    <xf numFmtId="10" fontId="21" fillId="0" borderId="9" xfId="0" applyNumberFormat="1" applyFont="1" applyFill="1" applyBorder="1" applyAlignment="1" applyProtection="1">
      <alignment horizontal="left" vertical="center" wrapText="1"/>
    </xf>
    <xf numFmtId="10" fontId="21" fillId="0" borderId="12" xfId="0" applyNumberFormat="1" applyFont="1" applyFill="1" applyBorder="1" applyAlignment="1" applyProtection="1">
      <alignment horizontal="left" vertical="center" wrapText="1"/>
    </xf>
    <xf numFmtId="0" fontId="16" fillId="4" borderId="14" xfId="0" applyFont="1" applyFill="1" applyBorder="1" applyAlignment="1" applyProtection="1">
      <alignment horizontal="left" vertical="center" wrapText="1"/>
    </xf>
    <xf numFmtId="0" fontId="16" fillId="4" borderId="2" xfId="0" applyFont="1" applyFill="1" applyBorder="1" applyAlignment="1" applyProtection="1">
      <alignment horizontal="left" vertical="center" wrapText="1"/>
    </xf>
    <xf numFmtId="0" fontId="16" fillId="4" borderId="3" xfId="0" applyFont="1" applyFill="1" applyBorder="1" applyAlignment="1" applyProtection="1">
      <alignment horizontal="left" vertical="center" wrapText="1"/>
    </xf>
    <xf numFmtId="0" fontId="10" fillId="0" borderId="4" xfId="0" applyFont="1" applyFill="1" applyBorder="1" applyAlignment="1" applyProtection="1">
      <alignment horizontal="left" vertical="top" wrapText="1"/>
      <protection locked="0"/>
    </xf>
    <xf numFmtId="0" fontId="10" fillId="0" borderId="4" xfId="0" applyFont="1" applyFill="1" applyBorder="1" applyAlignment="1" applyProtection="1">
      <alignment horizontal="left" vertical="top"/>
      <protection locked="0"/>
    </xf>
    <xf numFmtId="0" fontId="10" fillId="0" borderId="4" xfId="0" applyFont="1" applyBorder="1" applyAlignment="1" applyProtection="1">
      <alignment horizontal="left" vertical="top"/>
      <protection locked="0"/>
    </xf>
    <xf numFmtId="0" fontId="10" fillId="0" borderId="4" xfId="0" applyFont="1" applyBorder="1" applyAlignment="1" applyProtection="1">
      <alignment horizontal="left" vertical="top" wrapText="1"/>
      <protection locked="0"/>
    </xf>
    <xf numFmtId="0" fontId="10" fillId="3" borderId="4" xfId="0" applyFont="1" applyFill="1" applyBorder="1" applyAlignment="1" applyProtection="1">
      <alignment horizontal="center" vertical="center"/>
    </xf>
    <xf numFmtId="0" fontId="10" fillId="3" borderId="4"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1" fillId="4" borderId="14" xfId="0" applyFont="1" applyFill="1" applyBorder="1" applyAlignment="1" applyProtection="1">
      <alignment horizontal="left" vertical="center" wrapText="1"/>
    </xf>
    <xf numFmtId="0" fontId="10" fillId="4" borderId="2" xfId="0" applyFont="1" applyFill="1" applyBorder="1" applyAlignment="1" applyProtection="1">
      <alignment horizontal="left" vertical="center"/>
    </xf>
    <xf numFmtId="0" fontId="10" fillId="4" borderId="3" xfId="0" applyFont="1" applyFill="1" applyBorder="1" applyAlignment="1" applyProtection="1">
      <alignment horizontal="left" vertical="center"/>
    </xf>
    <xf numFmtId="0" fontId="10" fillId="0" borderId="0" xfId="0" applyFont="1" applyProtection="1"/>
    <xf numFmtId="10" fontId="24" fillId="2" borderId="4" xfId="0" applyNumberFormat="1" applyFont="1" applyFill="1" applyBorder="1" applyAlignment="1" applyProtection="1">
      <alignment horizontal="center" vertical="center" wrapText="1"/>
    </xf>
    <xf numFmtId="10" fontId="16" fillId="4" borderId="13" xfId="0" applyNumberFormat="1" applyFont="1" applyFill="1" applyBorder="1" applyAlignment="1" applyProtection="1">
      <alignment vertical="center" wrapText="1"/>
    </xf>
    <xf numFmtId="10" fontId="16" fillId="4" borderId="9" xfId="0" applyNumberFormat="1" applyFont="1" applyFill="1" applyBorder="1" applyAlignment="1" applyProtection="1">
      <alignment vertical="center" wrapText="1"/>
    </xf>
    <xf numFmtId="10" fontId="16" fillId="4" borderId="12" xfId="0" applyNumberFormat="1" applyFont="1" applyFill="1" applyBorder="1" applyAlignment="1" applyProtection="1">
      <alignment vertical="center" wrapText="1"/>
    </xf>
    <xf numFmtId="10" fontId="16" fillId="4" borderId="15" xfId="0" applyNumberFormat="1" applyFont="1" applyFill="1" applyBorder="1" applyAlignment="1" applyProtection="1">
      <alignment vertical="center" wrapText="1"/>
    </xf>
    <xf numFmtId="10" fontId="16" fillId="4" borderId="16" xfId="0" applyNumberFormat="1" applyFont="1" applyFill="1" applyBorder="1" applyAlignment="1" applyProtection="1">
      <alignment vertical="center" wrapText="1"/>
    </xf>
    <xf numFmtId="10" fontId="16" fillId="4" borderId="10" xfId="0" applyNumberFormat="1" applyFont="1" applyFill="1" applyBorder="1" applyAlignment="1" applyProtection="1">
      <alignment vertical="center" wrapText="1"/>
    </xf>
    <xf numFmtId="0" fontId="10" fillId="0" borderId="14"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1" fillId="3" borderId="14" xfId="0"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wrapText="1"/>
    </xf>
    <xf numFmtId="0" fontId="16" fillId="4" borderId="13" xfId="0" applyFont="1" applyFill="1" applyBorder="1" applyAlignment="1" applyProtection="1">
      <alignment horizontal="left" vertical="center" wrapText="1"/>
    </xf>
    <xf numFmtId="0" fontId="16" fillId="4" borderId="9" xfId="0" applyFont="1" applyFill="1" applyBorder="1" applyAlignment="1" applyProtection="1">
      <alignment horizontal="left" vertical="center" wrapText="1"/>
    </xf>
    <xf numFmtId="0" fontId="16" fillId="4" borderId="12" xfId="0" applyFont="1" applyFill="1" applyBorder="1" applyAlignment="1" applyProtection="1">
      <alignment horizontal="left" vertical="center" wrapText="1"/>
    </xf>
    <xf numFmtId="0" fontId="16" fillId="4" borderId="15" xfId="0" applyFont="1" applyFill="1" applyBorder="1" applyAlignment="1" applyProtection="1">
      <alignment horizontal="left" vertical="center" wrapText="1"/>
    </xf>
    <xf numFmtId="0" fontId="16" fillId="4" borderId="16" xfId="0" applyFont="1" applyFill="1" applyBorder="1" applyAlignment="1" applyProtection="1">
      <alignment horizontal="left" vertical="center" wrapText="1"/>
    </xf>
    <xf numFmtId="0" fontId="16" fillId="4" borderId="10" xfId="0" applyFont="1" applyFill="1" applyBorder="1" applyAlignment="1" applyProtection="1">
      <alignment horizontal="left" vertical="center" wrapText="1"/>
    </xf>
    <xf numFmtId="0" fontId="10" fillId="0" borderId="0" xfId="0" applyFont="1" applyFill="1" applyBorder="1" applyAlignment="1" applyProtection="1">
      <alignment horizontal="left" vertical="top" wrapText="1"/>
    </xf>
    <xf numFmtId="0" fontId="10" fillId="0" borderId="14" xfId="0" applyFont="1" applyFill="1" applyBorder="1" applyAlignment="1" applyProtection="1">
      <alignment horizontal="left" vertical="top" wrapText="1"/>
      <protection locked="0"/>
    </xf>
    <xf numFmtId="0" fontId="10" fillId="0" borderId="3" xfId="0" applyFont="1" applyFill="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14" fontId="8" fillId="0" borderId="14" xfId="0" applyNumberFormat="1" applyFont="1" applyFill="1" applyBorder="1" applyAlignment="1" applyProtection="1">
      <alignment horizontal="center"/>
    </xf>
    <xf numFmtId="14" fontId="8" fillId="0" borderId="2" xfId="0" applyNumberFormat="1" applyFont="1" applyFill="1" applyBorder="1" applyAlignment="1" applyProtection="1">
      <alignment horizontal="center"/>
    </xf>
    <xf numFmtId="14" fontId="8" fillId="0" borderId="3" xfId="0" applyNumberFormat="1" applyFont="1" applyFill="1" applyBorder="1" applyAlignment="1" applyProtection="1">
      <alignment horizontal="center"/>
    </xf>
    <xf numFmtId="0" fontId="19" fillId="0" borderId="17" xfId="0" applyFont="1" applyBorder="1" applyAlignment="1" applyProtection="1">
      <alignment horizontal="center" vertical="center"/>
    </xf>
    <xf numFmtId="0" fontId="19" fillId="0" borderId="0" xfId="0" applyFont="1" applyAlignment="1" applyProtection="1">
      <alignment horizontal="center" vertical="center"/>
    </xf>
    <xf numFmtId="0" fontId="9" fillId="6" borderId="14" xfId="2" applyFont="1" applyFill="1" applyBorder="1" applyAlignment="1" applyProtection="1">
      <alignment horizontal="center" vertical="center" wrapText="1"/>
    </xf>
    <xf numFmtId="0" fontId="9" fillId="6" borderId="3" xfId="2"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27" fillId="0" borderId="17" xfId="0" applyFont="1" applyBorder="1" applyAlignment="1" applyProtection="1">
      <alignment horizontal="center" vertical="center"/>
    </xf>
    <xf numFmtId="0" fontId="27" fillId="0" borderId="0" xfId="0" applyFont="1" applyAlignment="1" applyProtection="1">
      <alignment horizontal="center" vertical="center"/>
    </xf>
    <xf numFmtId="0" fontId="9" fillId="2" borderId="14"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6" borderId="6" xfId="2" applyFont="1" applyFill="1" applyBorder="1" applyAlignment="1" applyProtection="1">
      <alignment horizontal="center" vertical="center" wrapText="1"/>
    </xf>
    <xf numFmtId="0" fontId="9" fillId="6" borderId="7" xfId="2" applyFont="1" applyFill="1" applyBorder="1" applyAlignment="1" applyProtection="1">
      <alignment horizontal="center" vertical="center" wrapText="1"/>
    </xf>
    <xf numFmtId="0" fontId="9" fillId="6" borderId="8" xfId="2" applyFont="1" applyFill="1" applyBorder="1" applyAlignment="1" applyProtection="1">
      <alignment horizontal="center" vertical="center" wrapText="1"/>
    </xf>
    <xf numFmtId="0" fontId="9" fillId="6" borderId="14" xfId="2" applyFont="1" applyFill="1" applyBorder="1" applyAlignment="1" applyProtection="1">
      <alignment horizontal="center" vertical="center"/>
    </xf>
    <xf numFmtId="0" fontId="9" fillId="6" borderId="2" xfId="2" applyFont="1" applyFill="1" applyBorder="1" applyAlignment="1" applyProtection="1">
      <alignment horizontal="center" vertical="center"/>
    </xf>
    <xf numFmtId="0" fontId="9" fillId="6" borderId="3" xfId="2" applyFont="1" applyFill="1" applyBorder="1" applyAlignment="1" applyProtection="1">
      <alignment horizontal="center" vertical="center"/>
    </xf>
    <xf numFmtId="0" fontId="15" fillId="2" borderId="14" xfId="0" applyFont="1" applyFill="1" applyBorder="1" applyAlignment="1" applyProtection="1">
      <alignment horizontal="center" vertical="center" wrapText="1"/>
    </xf>
    <xf numFmtId="0" fontId="15" fillId="2" borderId="3"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xf>
    <xf numFmtId="0" fontId="15" fillId="2" borderId="4" xfId="0" applyFont="1" applyFill="1" applyBorder="1" applyAlignment="1" applyProtection="1">
      <alignment horizontal="center" vertical="center" wrapText="1"/>
    </xf>
    <xf numFmtId="0" fontId="15" fillId="2" borderId="4" xfId="0" applyFont="1" applyFill="1" applyBorder="1" applyAlignment="1" applyProtection="1">
      <alignment vertical="center" wrapText="1"/>
    </xf>
    <xf numFmtId="0" fontId="15" fillId="2" borderId="6" xfId="0" applyFont="1" applyFill="1" applyBorder="1" applyAlignment="1" applyProtection="1">
      <alignment horizontal="center" vertical="center" wrapText="1"/>
    </xf>
    <xf numFmtId="0" fontId="15" fillId="2" borderId="8" xfId="0" applyFont="1" applyFill="1" applyBorder="1" applyAlignment="1" applyProtection="1">
      <alignment horizontal="center" vertical="center" wrapText="1"/>
    </xf>
    <xf numFmtId="0" fontId="26" fillId="0" borderId="17" xfId="0" applyFont="1" applyBorder="1" applyAlignment="1" applyProtection="1">
      <alignment horizontal="center" vertical="center"/>
    </xf>
    <xf numFmtId="0" fontId="26" fillId="0" borderId="0" xfId="0" applyFont="1" applyAlignment="1" applyProtection="1">
      <alignment horizontal="center" vertical="center"/>
    </xf>
    <xf numFmtId="0" fontId="25" fillId="0" borderId="17" xfId="0" applyFont="1" applyBorder="1" applyAlignment="1" applyProtection="1">
      <alignment horizontal="center" vertical="center"/>
    </xf>
    <xf numFmtId="0" fontId="25" fillId="0" borderId="0" xfId="0" applyFont="1" applyAlignment="1" applyProtection="1">
      <alignment horizontal="center" vertical="center"/>
    </xf>
    <xf numFmtId="0" fontId="4" fillId="0" borderId="14"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10" fontId="9" fillId="3" borderId="14" xfId="0" applyNumberFormat="1" applyFont="1" applyFill="1" applyBorder="1" applyAlignment="1" applyProtection="1">
      <alignment horizontal="center" vertical="center"/>
    </xf>
    <xf numFmtId="10" fontId="9" fillId="3" borderId="2" xfId="0" applyNumberFormat="1" applyFont="1" applyFill="1" applyBorder="1" applyAlignment="1" applyProtection="1">
      <alignment horizontal="center" vertical="center"/>
    </xf>
    <xf numFmtId="10" fontId="9" fillId="3" borderId="3" xfId="0" applyNumberFormat="1" applyFont="1" applyFill="1" applyBorder="1" applyAlignment="1" applyProtection="1">
      <alignment horizontal="center" vertical="center"/>
    </xf>
    <xf numFmtId="0" fontId="16" fillId="0" borderId="14"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3" xfId="0" applyFont="1" applyBorder="1" applyAlignment="1" applyProtection="1">
      <alignment horizontal="center" vertical="center"/>
    </xf>
    <xf numFmtId="3" fontId="16" fillId="0" borderId="4" xfId="67" applyNumberFormat="1" applyFont="1" applyFill="1" applyBorder="1" applyAlignment="1" applyProtection="1">
      <alignment horizontal="center" vertical="center"/>
      <protection locked="0"/>
    </xf>
  </cellXfs>
  <cellStyles count="70">
    <cellStyle name="Comma" xfId="69" builtinId="3"/>
    <cellStyle name="Comma 2" xfId="3"/>
    <cellStyle name="Normal" xfId="0" builtinId="0"/>
    <cellStyle name="Normal 10" xfId="4"/>
    <cellStyle name="Normal 10 2" xfId="5"/>
    <cellStyle name="Normal 11" xfId="6"/>
    <cellStyle name="Normal 11 2" xfId="7"/>
    <cellStyle name="Normal 12" xfId="8"/>
    <cellStyle name="Normal 12 2" xfId="9"/>
    <cellStyle name="Normal 13" xfId="10"/>
    <cellStyle name="Normal 13 2" xfId="11"/>
    <cellStyle name="Normal 14" xfId="12"/>
    <cellStyle name="Normal 14 2" xfId="13"/>
    <cellStyle name="Normal 15" xfId="14"/>
    <cellStyle name="Normal 15 2" xfId="15"/>
    <cellStyle name="Normal 16" xfId="16"/>
    <cellStyle name="Normal 16 2" xfId="17"/>
    <cellStyle name="Normal 17" xfId="18"/>
    <cellStyle name="Normal 17 2" xfId="19"/>
    <cellStyle name="Normal 18" xfId="20"/>
    <cellStyle name="Normal 18 2" xfId="21"/>
    <cellStyle name="Normal 19" xfId="22"/>
    <cellStyle name="Normal 19 2" xfId="23"/>
    <cellStyle name="Normal 2" xfId="24"/>
    <cellStyle name="Normal 2 2" xfId="25"/>
    <cellStyle name="Normal 20" xfId="26"/>
    <cellStyle name="Normal 20 2" xfId="27"/>
    <cellStyle name="Normal 21" xfId="28"/>
    <cellStyle name="Normal 21 2" xfId="29"/>
    <cellStyle name="Normal 22" xfId="30"/>
    <cellStyle name="Normal 22 2" xfId="31"/>
    <cellStyle name="Normal 23" xfId="32"/>
    <cellStyle name="Normal 23 2" xfId="33"/>
    <cellStyle name="Normal 24" xfId="34"/>
    <cellStyle name="Normal 24 2" xfId="35"/>
    <cellStyle name="Normal 25" xfId="36"/>
    <cellStyle name="Normal 25 2" xfId="37"/>
    <cellStyle name="Normal 26" xfId="38"/>
    <cellStyle name="Normal 26 2" xfId="39"/>
    <cellStyle name="Normal 27" xfId="40"/>
    <cellStyle name="Normal 27 2" xfId="41"/>
    <cellStyle name="Normal 28" xfId="42"/>
    <cellStyle name="Normal 28 2" xfId="43"/>
    <cellStyle name="Normal 29" xfId="44"/>
    <cellStyle name="Normal 29 2" xfId="45"/>
    <cellStyle name="Normal 3" xfId="46"/>
    <cellStyle name="Normal 3 2" xfId="47"/>
    <cellStyle name="Normal 30" xfId="48"/>
    <cellStyle name="Normal 30 2" xfId="49"/>
    <cellStyle name="Normal 31" xfId="50"/>
    <cellStyle name="Normal 31 2" xfId="51"/>
    <cellStyle name="Normal 32" xfId="52"/>
    <cellStyle name="Normal 32 2" xfId="53"/>
    <cellStyle name="Normal 33" xfId="54"/>
    <cellStyle name="Normal 4" xfId="55"/>
    <cellStyle name="Normal 4 2" xfId="56"/>
    <cellStyle name="Normal 5" xfId="57"/>
    <cellStyle name="Normal 5 2" xfId="58"/>
    <cellStyle name="Normal 6" xfId="59"/>
    <cellStyle name="Normal 6 2" xfId="60"/>
    <cellStyle name="Normal 7" xfId="61"/>
    <cellStyle name="Normal 7 2" xfId="62"/>
    <cellStyle name="Normal 8" xfId="63"/>
    <cellStyle name="Normal 8 2" xfId="64"/>
    <cellStyle name="Normal 9" xfId="65"/>
    <cellStyle name="Normal 9 2" xfId="66"/>
    <cellStyle name="Normal_Acc Sum Raw Data_2" xfId="67"/>
    <cellStyle name="Normal_Membership Rollup RYG" xfId="2"/>
    <cellStyle name="Percent" xfId="1" builtinId="5"/>
    <cellStyle name="Percent 2" xfId="68"/>
  </cellStyles>
  <dxfs count="76">
    <dxf>
      <fill>
        <patternFill>
          <bgColor theme="9"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6" tint="0.39994506668294322"/>
        </patternFill>
      </fill>
    </dxf>
    <dxf>
      <fill>
        <patternFill>
          <bgColor theme="0"/>
        </patternFill>
      </fill>
    </dxf>
    <dxf>
      <fill>
        <patternFill>
          <bgColor theme="9" tint="0.39994506668294322"/>
        </patternFill>
      </fill>
    </dxf>
    <dxf>
      <fill>
        <patternFill>
          <bgColor theme="6" tint="0.39994506668294322"/>
        </patternFill>
      </fill>
    </dxf>
    <dxf>
      <fill>
        <patternFill>
          <bgColor theme="0"/>
        </patternFill>
      </fill>
    </dxf>
    <dxf>
      <fill>
        <patternFill>
          <bgColor theme="9" tint="0.59996337778862885"/>
        </patternFill>
      </fill>
    </dxf>
    <dxf>
      <fill>
        <patternFill>
          <bgColor theme="6" tint="0.39994506668294322"/>
        </patternFill>
      </fill>
    </dxf>
    <dxf>
      <fill>
        <patternFill>
          <bgColor theme="0"/>
        </patternFill>
      </fill>
    </dxf>
    <dxf>
      <fill>
        <patternFill>
          <bgColor theme="9" tint="0.59996337778862885"/>
        </patternFill>
      </fill>
    </dxf>
    <dxf>
      <fill>
        <patternFill>
          <bgColor theme="6" tint="0.39994506668294322"/>
        </patternFill>
      </fill>
    </dxf>
    <dxf>
      <fill>
        <patternFill>
          <bgColor theme="0"/>
        </patternFill>
      </fill>
    </dxf>
    <dxf>
      <fill>
        <patternFill>
          <bgColor theme="9" tint="0.59996337778862885"/>
        </patternFill>
      </fill>
    </dxf>
    <dxf>
      <fill>
        <patternFill>
          <bgColor theme="6" tint="0.39994506668294322"/>
        </patternFill>
      </fill>
    </dxf>
    <dxf>
      <fill>
        <patternFill>
          <bgColor theme="0"/>
        </patternFill>
      </fill>
    </dxf>
    <dxf>
      <fill>
        <patternFill>
          <bgColor theme="9" tint="0.59996337778862885"/>
        </patternFill>
      </fill>
    </dxf>
    <dxf>
      <fill>
        <patternFill>
          <bgColor theme="6" tint="0.39994506668294322"/>
        </patternFill>
      </fill>
    </dxf>
    <dxf>
      <fill>
        <patternFill>
          <bgColor theme="0"/>
        </patternFill>
      </fill>
    </dxf>
    <dxf>
      <fill>
        <patternFill>
          <bgColor theme="9" tint="0.59996337778862885"/>
        </patternFill>
      </fill>
    </dxf>
    <dxf>
      <fill>
        <patternFill>
          <bgColor theme="6" tint="0.3999450666829432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9" tint="0.39994506668294322"/>
        </patternFill>
      </fill>
    </dxf>
    <dxf>
      <fill>
        <patternFill>
          <bgColor theme="6" tint="0.39994506668294322"/>
        </patternFill>
      </fill>
    </dxf>
    <dxf>
      <fill>
        <patternFill>
          <bgColor theme="0"/>
        </patternFill>
      </fill>
    </dxf>
    <dxf>
      <fill>
        <patternFill>
          <bgColor theme="9" tint="0.39994506668294322"/>
        </patternFill>
      </fill>
    </dxf>
    <dxf>
      <fill>
        <patternFill>
          <bgColor theme="6" tint="0.39994506668294322"/>
        </patternFill>
      </fill>
    </dxf>
    <dxf>
      <fill>
        <patternFill>
          <bgColor theme="9" tint="0.39994506668294322"/>
        </patternFill>
      </fill>
    </dxf>
    <dxf>
      <fill>
        <patternFill>
          <bgColor theme="6" tint="0.39994506668294322"/>
        </patternFill>
      </fill>
    </dxf>
    <dxf>
      <fill>
        <patternFill>
          <bgColor theme="0"/>
        </patternFill>
      </fill>
    </dxf>
    <dxf>
      <fill>
        <patternFill>
          <bgColor theme="9" tint="0.39994506668294322"/>
        </patternFill>
      </fill>
    </dxf>
    <dxf>
      <fill>
        <patternFill>
          <bgColor theme="6" tint="0.39994506668294322"/>
        </patternFill>
      </fill>
    </dxf>
    <dxf>
      <fill>
        <patternFill>
          <bgColor theme="9" tint="0.39994506668294322"/>
        </patternFill>
      </fill>
    </dxf>
    <dxf>
      <fill>
        <patternFill>
          <bgColor theme="6" tint="0.39994506668294322"/>
        </patternFill>
      </fill>
    </dxf>
    <dxf>
      <fill>
        <patternFill>
          <bgColor theme="0"/>
        </patternFill>
      </fill>
    </dxf>
    <dxf>
      <fill>
        <patternFill>
          <bgColor theme="9" tint="0.59996337778862885"/>
        </patternFill>
      </fill>
    </dxf>
    <dxf>
      <fill>
        <patternFill>
          <bgColor theme="6" tint="0.39994506668294322"/>
        </patternFill>
      </fill>
    </dxf>
    <dxf>
      <fill>
        <patternFill>
          <bgColor theme="0"/>
        </patternFill>
      </fill>
    </dxf>
    <dxf>
      <fill>
        <patternFill>
          <bgColor theme="6" tint="0.39994506668294322"/>
        </patternFill>
      </fill>
    </dxf>
    <dxf>
      <fill>
        <patternFill>
          <bgColor theme="9" tint="0.5999633777886288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9" tint="0.39994506668294322"/>
        </patternFill>
      </fill>
    </dxf>
    <dxf>
      <fill>
        <patternFill>
          <bgColor theme="6" tint="0.39994506668294322"/>
        </patternFill>
      </fill>
    </dxf>
    <dxf>
      <fill>
        <patternFill>
          <bgColor theme="0"/>
        </patternFill>
      </fill>
    </dxf>
    <dxf>
      <fill>
        <patternFill>
          <bgColor theme="9" tint="0.39994506668294322"/>
        </patternFill>
      </fill>
    </dxf>
    <dxf>
      <fill>
        <patternFill>
          <bgColor theme="6" tint="0.39994506668294322"/>
        </patternFill>
      </fill>
    </dxf>
    <dxf>
      <fill>
        <patternFill>
          <bgColor theme="9" tint="0.39994506668294322"/>
        </patternFill>
      </fill>
    </dxf>
    <dxf>
      <fill>
        <patternFill>
          <bgColor theme="6" tint="0.39994506668294322"/>
        </patternFill>
      </fill>
    </dxf>
    <dxf>
      <fill>
        <patternFill>
          <bgColor theme="0"/>
        </patternFill>
      </fill>
    </dxf>
    <dxf>
      <fill>
        <patternFill>
          <bgColor theme="9" tint="0.39994506668294322"/>
        </patternFill>
      </fill>
    </dxf>
    <dxf>
      <fill>
        <patternFill>
          <bgColor theme="6" tint="0.39994506668294322"/>
        </patternFill>
      </fill>
    </dxf>
    <dxf>
      <fill>
        <patternFill>
          <bgColor theme="6" tint="0.39994506668294322"/>
        </patternFill>
      </fill>
    </dxf>
    <dxf>
      <fill>
        <patternFill>
          <bgColor theme="9" tint="0.59996337778862885"/>
        </patternFill>
      </fill>
    </dxf>
    <dxf>
      <fill>
        <patternFill>
          <bgColor theme="0"/>
        </patternFill>
      </fill>
    </dxf>
    <dxf>
      <fill>
        <patternFill>
          <bgColor theme="6" tint="0.39994506668294322"/>
        </patternFill>
      </fill>
    </dxf>
    <dxf>
      <fill>
        <patternFill>
          <bgColor theme="9" tint="0.59996337778862885"/>
        </patternFill>
      </fill>
    </dxf>
    <dxf>
      <fill>
        <patternFill>
          <bgColor theme="0"/>
        </patternFill>
      </fill>
    </dxf>
    <dxf>
      <fill>
        <patternFill>
          <bgColor theme="6" tint="0.39994506668294322"/>
        </patternFill>
      </fill>
    </dxf>
    <dxf>
      <fill>
        <patternFill>
          <bgColor theme="9" tint="0.59996337778862885"/>
        </patternFill>
      </fill>
    </dxf>
    <dxf>
      <fill>
        <patternFill>
          <bgColor theme="0"/>
        </patternFill>
      </fill>
    </dxf>
    <dxf>
      <fill>
        <patternFill>
          <bgColor theme="6" tint="0.59996337778862885"/>
        </patternFill>
      </fill>
    </dxf>
    <dxf>
      <fill>
        <patternFill>
          <bgColor theme="9" tint="0.59996337778862885"/>
        </patternFill>
      </fill>
    </dxf>
    <dxf>
      <fill>
        <patternFill>
          <bgColor theme="6" tint="0.39994506668294322"/>
        </patternFill>
      </fill>
    </dxf>
    <dxf>
      <fill>
        <patternFill>
          <bgColor theme="9" tint="0.59996337778862885"/>
        </patternFill>
      </fill>
    </dxf>
    <dxf>
      <font>
        <b/>
        <i val="0"/>
      </font>
      <fill>
        <patternFill>
          <bgColor theme="3" tint="0.79998168889431442"/>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2">
      <tableStyleElement type="wholeTable" dxfId="75"/>
      <tableStyleElement type="headerRow" dxfId="74"/>
    </tableStyle>
  </tableStyles>
  <colors>
    <mruColors>
      <color rgb="FF99CCFF"/>
      <color rgb="FFC9E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142"/>
  <sheetViews>
    <sheetView showGridLines="0" tabSelected="1" zoomScale="80" zoomScaleNormal="80" zoomScaleSheetLayoutView="50" workbookViewId="0">
      <selection activeCell="B1" sqref="B1"/>
    </sheetView>
  </sheetViews>
  <sheetFormatPr defaultColWidth="9.1796875" defaultRowHeight="12.5" x14ac:dyDescent="0.25"/>
  <cols>
    <col min="1" max="1" width="37" style="6" customWidth="1"/>
    <col min="2" max="13" width="11.7265625" style="6" customWidth="1"/>
    <col min="14" max="16384" width="9.1796875" style="6"/>
  </cols>
  <sheetData>
    <row r="1" spans="1:13" ht="15" customHeight="1" x14ac:dyDescent="0.25">
      <c r="A1" s="7" t="s">
        <v>0</v>
      </c>
      <c r="B1" s="85"/>
      <c r="C1" s="5" t="s">
        <v>1</v>
      </c>
      <c r="D1" s="86"/>
      <c r="E1" s="182"/>
      <c r="F1" s="183"/>
      <c r="G1" s="183"/>
      <c r="J1" s="6" t="s">
        <v>181</v>
      </c>
    </row>
    <row r="2" spans="1:13" ht="15" customHeight="1" x14ac:dyDescent="0.25">
      <c r="A2" s="7" t="s">
        <v>2</v>
      </c>
      <c r="B2" s="176"/>
      <c r="C2" s="177"/>
      <c r="D2" s="178"/>
      <c r="E2" s="182"/>
      <c r="F2" s="183"/>
      <c r="G2" s="183"/>
      <c r="J2" s="6" t="s">
        <v>182</v>
      </c>
    </row>
    <row r="3" spans="1:13" ht="15" customHeight="1" x14ac:dyDescent="0.25">
      <c r="A3" s="7" t="s">
        <v>37</v>
      </c>
      <c r="B3" s="179"/>
      <c r="C3" s="180"/>
      <c r="D3" s="181"/>
      <c r="E3" s="182"/>
      <c r="F3" s="183"/>
      <c r="G3" s="183"/>
      <c r="J3" s="6" t="s">
        <v>183</v>
      </c>
    </row>
    <row r="4" spans="1:13" ht="13" x14ac:dyDescent="0.25">
      <c r="A4" s="3"/>
      <c r="B4" s="3"/>
      <c r="C4" s="3"/>
      <c r="D4" s="3"/>
      <c r="E4" s="3"/>
      <c r="F4" s="3"/>
      <c r="G4" s="3"/>
      <c r="H4" s="3"/>
      <c r="I4" s="3"/>
      <c r="J4" s="3"/>
      <c r="K4" s="3"/>
      <c r="L4" s="3"/>
      <c r="M4" s="3"/>
    </row>
    <row r="5" spans="1:13" ht="13" x14ac:dyDescent="0.25">
      <c r="A5" s="3"/>
      <c r="B5" s="3"/>
      <c r="C5" s="3"/>
      <c r="D5" s="3"/>
      <c r="E5" s="3"/>
      <c r="F5" s="3"/>
      <c r="G5" s="3"/>
      <c r="H5" s="3"/>
      <c r="I5" s="3"/>
      <c r="J5" s="3"/>
      <c r="K5" s="3"/>
      <c r="L5" s="3"/>
      <c r="M5" s="3"/>
    </row>
    <row r="6" spans="1:13" ht="13" x14ac:dyDescent="0.25">
      <c r="B6" s="162" t="s">
        <v>34</v>
      </c>
      <c r="C6" s="162"/>
      <c r="D6" s="162"/>
      <c r="E6" s="162"/>
      <c r="F6" s="162" t="s">
        <v>35</v>
      </c>
      <c r="G6" s="162"/>
      <c r="H6" s="162"/>
      <c r="I6" s="162"/>
      <c r="J6" s="162" t="s">
        <v>36</v>
      </c>
      <c r="K6" s="162"/>
      <c r="L6" s="162"/>
      <c r="M6" s="162"/>
    </row>
    <row r="7" spans="1:13" ht="13" x14ac:dyDescent="0.25">
      <c r="B7" s="9" t="s">
        <v>38</v>
      </c>
      <c r="C7" s="162" t="s">
        <v>39</v>
      </c>
      <c r="D7" s="162"/>
      <c r="E7" s="162"/>
      <c r="F7" s="9" t="s">
        <v>38</v>
      </c>
      <c r="G7" s="162" t="s">
        <v>39</v>
      </c>
      <c r="H7" s="162"/>
      <c r="I7" s="162"/>
      <c r="J7" s="9" t="s">
        <v>38</v>
      </c>
      <c r="K7" s="162" t="s">
        <v>39</v>
      </c>
      <c r="L7" s="162"/>
      <c r="M7" s="162"/>
    </row>
    <row r="8" spans="1:13" ht="13" x14ac:dyDescent="0.25">
      <c r="A8" s="10" t="s">
        <v>162</v>
      </c>
      <c r="B8" s="11" t="str">
        <f>IF(ISBLANK(B1),"Enter Date","Q"&amp;IF(MONTH(B1)&lt;4,1,IF(MONTH(B1)&lt;7,2,IF(MONTH(B1)&lt;10,3,4)))&amp;"CY"&amp;RIGHT(YEAR(B1),2))</f>
        <v>Enter Date</v>
      </c>
      <c r="C8" s="11" t="str">
        <f>IFERROR("Q"&amp;IF(MID(B8,2,1)="1",4,MID(B8,2,1)-1)&amp;"CY"&amp;IF(MID(B8,2,1)="1",RIGHT(B8,2)-1,RIGHT(B8,2)),"")</f>
        <v/>
      </c>
      <c r="D8" s="11" t="str">
        <f>IFERROR("Q"&amp;IF(MID(C8,2,1)="1",4,MID(C8,2,1)-1)&amp;"CY"&amp;IF(MID(C8,2,1)="1",RIGHT(C8,2)-1,RIGHT(C8,2)),"")</f>
        <v/>
      </c>
      <c r="E8" s="11" t="str">
        <f>IFERROR("Q"&amp;IF(MID(D8,2,1)="1",4,MID(D8,2,1)-1)&amp;"CY"&amp;IF(MID(D8,2,1)="1",RIGHT(D8,2)-1,RIGHT(D8,2)),"")</f>
        <v/>
      </c>
      <c r="F8" s="11" t="str">
        <f t="shared" ref="F8:M8" si="0">B8</f>
        <v>Enter Date</v>
      </c>
      <c r="G8" s="11" t="str">
        <f t="shared" si="0"/>
        <v/>
      </c>
      <c r="H8" s="11" t="str">
        <f t="shared" si="0"/>
        <v/>
      </c>
      <c r="I8" s="11" t="str">
        <f t="shared" si="0"/>
        <v/>
      </c>
      <c r="J8" s="11" t="str">
        <f t="shared" si="0"/>
        <v>Enter Date</v>
      </c>
      <c r="K8" s="11" t="str">
        <f t="shared" si="0"/>
        <v/>
      </c>
      <c r="L8" s="11" t="str">
        <f t="shared" si="0"/>
        <v/>
      </c>
      <c r="M8" s="11" t="str">
        <f t="shared" si="0"/>
        <v/>
      </c>
    </row>
    <row r="9" spans="1:13" x14ac:dyDescent="0.25">
      <c r="A9" s="4" t="s">
        <v>40</v>
      </c>
      <c r="B9" s="15">
        <f>'3 BH Access - County TYPE'!J10</f>
        <v>0</v>
      </c>
      <c r="C9" s="14"/>
      <c r="D9" s="14"/>
      <c r="E9" s="14"/>
      <c r="F9" s="15">
        <f>'3 BH Access - County TYPE'!J33</f>
        <v>0</v>
      </c>
      <c r="G9" s="14"/>
      <c r="H9" s="14"/>
      <c r="I9" s="14"/>
      <c r="J9" s="15">
        <f>'3 BH Access - County TYPE'!J56</f>
        <v>0</v>
      </c>
      <c r="K9" s="14"/>
      <c r="L9" s="14"/>
      <c r="M9" s="14"/>
    </row>
    <row r="10" spans="1:13" x14ac:dyDescent="0.25">
      <c r="A10" s="4" t="s">
        <v>41</v>
      </c>
      <c r="B10" s="15">
        <f>'3 BH Access - County TYPE'!J11</f>
        <v>0</v>
      </c>
      <c r="C10" s="14"/>
      <c r="D10" s="14"/>
      <c r="E10" s="14"/>
      <c r="F10" s="15">
        <f>'3 BH Access - County TYPE'!J34</f>
        <v>0</v>
      </c>
      <c r="G10" s="14"/>
      <c r="H10" s="14"/>
      <c r="I10" s="14"/>
      <c r="J10" s="15">
        <f>'3 BH Access - County TYPE'!J57</f>
        <v>0</v>
      </c>
      <c r="K10" s="14"/>
      <c r="L10" s="14"/>
      <c r="M10" s="14"/>
    </row>
    <row r="11" spans="1:13" x14ac:dyDescent="0.25">
      <c r="A11" s="4" t="s">
        <v>42</v>
      </c>
      <c r="B11" s="15">
        <f>'3 BH Access - County TYPE'!J12</f>
        <v>0</v>
      </c>
      <c r="C11" s="14"/>
      <c r="D11" s="14"/>
      <c r="E11" s="14"/>
      <c r="F11" s="15">
        <f>'3 BH Access - County TYPE'!J35</f>
        <v>0</v>
      </c>
      <c r="G11" s="14"/>
      <c r="H11" s="14"/>
      <c r="I11" s="14"/>
      <c r="J11" s="15">
        <f>'3 BH Access - County TYPE'!J58</f>
        <v>0</v>
      </c>
      <c r="K11" s="14"/>
      <c r="L11" s="14"/>
      <c r="M11" s="14"/>
    </row>
    <row r="12" spans="1:13" ht="25" x14ac:dyDescent="0.25">
      <c r="A12" s="4" t="s">
        <v>241</v>
      </c>
      <c r="B12" s="15">
        <f>'3 BH Access - County TYPE'!J13</f>
        <v>0</v>
      </c>
      <c r="C12" s="14"/>
      <c r="D12" s="14"/>
      <c r="E12" s="14"/>
      <c r="F12" s="15">
        <f>'3 BH Access - County TYPE'!J36</f>
        <v>0</v>
      </c>
      <c r="G12" s="14"/>
      <c r="H12" s="14"/>
      <c r="I12" s="14"/>
      <c r="J12" s="15">
        <f>'3 BH Access - County TYPE'!J59</f>
        <v>0</v>
      </c>
      <c r="K12" s="14"/>
      <c r="L12" s="14"/>
      <c r="M12" s="14"/>
    </row>
    <row r="13" spans="1:13" ht="25" x14ac:dyDescent="0.25">
      <c r="A13" s="4" t="s">
        <v>43</v>
      </c>
      <c r="B13" s="15">
        <f>'3 BH Access - County TYPE'!J14</f>
        <v>0</v>
      </c>
      <c r="C13" s="14"/>
      <c r="D13" s="14"/>
      <c r="E13" s="14"/>
      <c r="F13" s="15">
        <f>'3 BH Access - County TYPE'!J37</f>
        <v>0</v>
      </c>
      <c r="G13" s="14"/>
      <c r="H13" s="14"/>
      <c r="I13" s="14"/>
      <c r="J13" s="15">
        <f>'3 BH Access - County TYPE'!J60</f>
        <v>0</v>
      </c>
      <c r="K13" s="14"/>
      <c r="L13" s="14"/>
      <c r="M13" s="14"/>
    </row>
    <row r="14" spans="1:13" x14ac:dyDescent="0.25">
      <c r="A14" s="4" t="s">
        <v>94</v>
      </c>
      <c r="B14" s="15">
        <f>'3 BH Access - County TYPE'!J15</f>
        <v>0</v>
      </c>
      <c r="C14" s="14"/>
      <c r="D14" s="14"/>
      <c r="E14" s="14"/>
      <c r="F14" s="15">
        <f>'3 BH Access - County TYPE'!J38</f>
        <v>0</v>
      </c>
      <c r="G14" s="14"/>
      <c r="H14" s="14"/>
      <c r="I14" s="14"/>
      <c r="J14" s="15">
        <f>'3 BH Access - County TYPE'!J61</f>
        <v>0</v>
      </c>
      <c r="K14" s="14"/>
      <c r="L14" s="14"/>
      <c r="M14" s="14"/>
    </row>
    <row r="15" spans="1:13" x14ac:dyDescent="0.25">
      <c r="A15" s="4" t="s">
        <v>44</v>
      </c>
      <c r="B15" s="15">
        <f>'3 BH Access - County TYPE'!J16</f>
        <v>0</v>
      </c>
      <c r="C15" s="14"/>
      <c r="D15" s="14"/>
      <c r="E15" s="14"/>
      <c r="F15" s="15">
        <f>'3 BH Access - County TYPE'!J39</f>
        <v>0</v>
      </c>
      <c r="G15" s="14"/>
      <c r="H15" s="14"/>
      <c r="I15" s="14"/>
      <c r="J15" s="15">
        <f>'3 BH Access - County TYPE'!J62</f>
        <v>0</v>
      </c>
      <c r="K15" s="14"/>
      <c r="L15" s="14"/>
      <c r="M15" s="14"/>
    </row>
    <row r="16" spans="1:13" x14ac:dyDescent="0.25">
      <c r="A16" s="4" t="s">
        <v>93</v>
      </c>
      <c r="B16" s="15">
        <f>'3 BH Access - County TYPE'!J17</f>
        <v>0</v>
      </c>
      <c r="C16" s="14"/>
      <c r="D16" s="14"/>
      <c r="E16" s="14"/>
      <c r="F16" s="15">
        <f>'3 BH Access - County TYPE'!J40</f>
        <v>0</v>
      </c>
      <c r="G16" s="14"/>
      <c r="H16" s="14"/>
      <c r="I16" s="14"/>
      <c r="J16" s="15">
        <f>'3 BH Access - County TYPE'!J63</f>
        <v>0</v>
      </c>
      <c r="K16" s="14"/>
      <c r="L16" s="14"/>
      <c r="M16" s="14"/>
    </row>
    <row r="17" spans="1:13" ht="25" x14ac:dyDescent="0.25">
      <c r="A17" s="4" t="s">
        <v>45</v>
      </c>
      <c r="B17" s="15">
        <f>'3 BH Access - County TYPE'!J18</f>
        <v>0</v>
      </c>
      <c r="C17" s="14"/>
      <c r="D17" s="14"/>
      <c r="E17" s="14"/>
      <c r="F17" s="15">
        <f>'3 BH Access - County TYPE'!J41</f>
        <v>0</v>
      </c>
      <c r="G17" s="14"/>
      <c r="H17" s="14"/>
      <c r="I17" s="14"/>
      <c r="J17" s="15">
        <f>'3 BH Access - County TYPE'!J64</f>
        <v>0</v>
      </c>
      <c r="K17" s="14"/>
      <c r="L17" s="14"/>
      <c r="M17" s="14"/>
    </row>
    <row r="18" spans="1:13" x14ac:dyDescent="0.25">
      <c r="A18" s="4" t="s">
        <v>46</v>
      </c>
      <c r="B18" s="15">
        <f>'3 BH Access - County TYPE'!J19</f>
        <v>0</v>
      </c>
      <c r="C18" s="14"/>
      <c r="D18" s="14"/>
      <c r="E18" s="14"/>
      <c r="F18" s="15">
        <f>'3 BH Access - County TYPE'!J42</f>
        <v>0</v>
      </c>
      <c r="G18" s="14"/>
      <c r="H18" s="14"/>
      <c r="I18" s="14"/>
      <c r="J18" s="15">
        <f>'3 BH Access - County TYPE'!J65</f>
        <v>0</v>
      </c>
      <c r="K18" s="14"/>
      <c r="L18" s="14"/>
      <c r="M18" s="14"/>
    </row>
    <row r="19" spans="1:13" x14ac:dyDescent="0.25">
      <c r="A19" s="4" t="s">
        <v>248</v>
      </c>
      <c r="B19" s="15">
        <f>'3 BH Access - County TYPE'!J20</f>
        <v>0</v>
      </c>
      <c r="C19" s="14"/>
      <c r="D19" s="14"/>
      <c r="E19" s="14"/>
      <c r="F19" s="15">
        <f>'3 BH Access - County TYPE'!J43</f>
        <v>0</v>
      </c>
      <c r="G19" s="14"/>
      <c r="H19" s="14"/>
      <c r="I19" s="14"/>
      <c r="J19" s="15">
        <f>'3 BH Access - County TYPE'!J66</f>
        <v>0</v>
      </c>
      <c r="K19" s="14"/>
      <c r="L19" s="14"/>
      <c r="M19" s="14"/>
    </row>
    <row r="20" spans="1:13" ht="12.75" customHeight="1" x14ac:dyDescent="0.25">
      <c r="A20" s="4" t="s">
        <v>249</v>
      </c>
      <c r="B20" s="15">
        <f>'3 BH Access - County TYPE'!J21</f>
        <v>0</v>
      </c>
      <c r="C20" s="14"/>
      <c r="D20" s="14"/>
      <c r="E20" s="14"/>
      <c r="F20" s="15">
        <f>'3 BH Access - County TYPE'!J44</f>
        <v>0</v>
      </c>
      <c r="G20" s="14"/>
      <c r="H20" s="14"/>
      <c r="I20" s="14"/>
      <c r="J20" s="15">
        <f>'3 BH Access - County TYPE'!J67</f>
        <v>0</v>
      </c>
      <c r="K20" s="14"/>
      <c r="L20" s="14"/>
      <c r="M20" s="14"/>
    </row>
    <row r="21" spans="1:13" x14ac:dyDescent="0.25">
      <c r="A21" s="4" t="s">
        <v>250</v>
      </c>
      <c r="B21" s="15">
        <f>'3 BH Access - County TYPE'!J22</f>
        <v>0</v>
      </c>
      <c r="C21" s="16"/>
      <c r="D21" s="14"/>
      <c r="E21" s="14"/>
      <c r="F21" s="15">
        <f>'3 BH Access - County TYPE'!J45</f>
        <v>0</v>
      </c>
      <c r="G21" s="16"/>
      <c r="H21" s="14"/>
      <c r="I21" s="14"/>
      <c r="J21" s="15">
        <f>'3 BH Access - County TYPE'!J68</f>
        <v>0</v>
      </c>
      <c r="K21" s="16"/>
      <c r="L21" s="14"/>
      <c r="M21" s="14"/>
    </row>
    <row r="22" spans="1:13" ht="12.75" customHeight="1" x14ac:dyDescent="0.25">
      <c r="A22" s="4" t="s">
        <v>251</v>
      </c>
      <c r="B22" s="15">
        <f>'3 BH Access - County TYPE'!J23</f>
        <v>0</v>
      </c>
      <c r="C22" s="14"/>
      <c r="D22" s="14"/>
      <c r="E22" s="14"/>
      <c r="F22" s="15">
        <f>'3 BH Access - County TYPE'!J46</f>
        <v>0</v>
      </c>
      <c r="G22" s="14"/>
      <c r="H22" s="14"/>
      <c r="I22" s="14"/>
      <c r="J22" s="15">
        <f>'3 BH Access - County TYPE'!J69</f>
        <v>0</v>
      </c>
      <c r="K22" s="14"/>
      <c r="L22" s="14"/>
      <c r="M22" s="14"/>
    </row>
    <row r="23" spans="1:13" x14ac:dyDescent="0.25">
      <c r="A23" s="4" t="s">
        <v>47</v>
      </c>
      <c r="B23" s="15">
        <f>'3 BH Access - County TYPE'!J24</f>
        <v>0</v>
      </c>
      <c r="C23" s="14"/>
      <c r="D23" s="14"/>
      <c r="E23" s="14"/>
      <c r="F23" s="15">
        <f>'3 BH Access - County TYPE'!J47</f>
        <v>0</v>
      </c>
      <c r="G23" s="14"/>
      <c r="H23" s="14"/>
      <c r="I23" s="14"/>
      <c r="J23" s="15">
        <f>'3 BH Access - County TYPE'!J70</f>
        <v>0</v>
      </c>
      <c r="K23" s="14"/>
      <c r="L23" s="14"/>
      <c r="M23" s="14"/>
    </row>
    <row r="24" spans="1:13" x14ac:dyDescent="0.25">
      <c r="A24" s="4" t="s">
        <v>48</v>
      </c>
      <c r="B24" s="15">
        <f>'3 BH Access - County TYPE'!J25</f>
        <v>0</v>
      </c>
      <c r="C24" s="14"/>
      <c r="D24" s="14"/>
      <c r="E24" s="14"/>
      <c r="F24" s="15">
        <f>'3 BH Access - County TYPE'!J48</f>
        <v>0</v>
      </c>
      <c r="G24" s="14"/>
      <c r="H24" s="14"/>
      <c r="I24" s="14"/>
      <c r="J24" s="15">
        <f>'3 BH Access - County TYPE'!J71</f>
        <v>0</v>
      </c>
      <c r="K24" s="14"/>
      <c r="L24" s="14"/>
      <c r="M24" s="14"/>
    </row>
    <row r="25" spans="1:13" x14ac:dyDescent="0.25">
      <c r="A25" s="4" t="s">
        <v>49</v>
      </c>
      <c r="B25" s="15">
        <f>'3 BH Access - County TYPE'!J26</f>
        <v>0</v>
      </c>
      <c r="C25" s="14"/>
      <c r="D25" s="14"/>
      <c r="E25" s="14"/>
      <c r="F25" s="15">
        <f>'3 BH Access - County TYPE'!J49</f>
        <v>0</v>
      </c>
      <c r="G25" s="14"/>
      <c r="H25" s="14"/>
      <c r="I25" s="14"/>
      <c r="J25" s="15">
        <f>'3 BH Access - County TYPE'!J72</f>
        <v>0</v>
      </c>
      <c r="K25" s="14"/>
      <c r="L25" s="14"/>
      <c r="M25" s="14"/>
    </row>
    <row r="26" spans="1:13" ht="12.75" customHeight="1" x14ac:dyDescent="0.25">
      <c r="A26" s="4" t="s">
        <v>50</v>
      </c>
      <c r="B26" s="15">
        <f>'3 BH Access - County TYPE'!J27</f>
        <v>0</v>
      </c>
      <c r="C26" s="14"/>
      <c r="D26" s="14"/>
      <c r="E26" s="14"/>
      <c r="F26" s="15">
        <f>'3 BH Access - County TYPE'!J50</f>
        <v>0</v>
      </c>
      <c r="G26" s="14"/>
      <c r="H26" s="14"/>
      <c r="I26" s="14"/>
      <c r="J26" s="15">
        <f>'3 BH Access - County TYPE'!J73</f>
        <v>0</v>
      </c>
      <c r="K26" s="14"/>
      <c r="L26" s="14"/>
      <c r="M26" s="14"/>
    </row>
    <row r="27" spans="1:13" x14ac:dyDescent="0.25">
      <c r="A27" s="4" t="s">
        <v>51</v>
      </c>
      <c r="B27" s="15">
        <f>'3 BH Access - County TYPE'!J28</f>
        <v>0</v>
      </c>
      <c r="C27" s="14"/>
      <c r="D27" s="14"/>
      <c r="E27" s="14"/>
      <c r="F27" s="15">
        <f>'3 BH Access - County TYPE'!J51</f>
        <v>0</v>
      </c>
      <c r="G27" s="14"/>
      <c r="H27" s="14"/>
      <c r="I27" s="14"/>
      <c r="J27" s="15">
        <f>'3 BH Access - County TYPE'!J74</f>
        <v>0</v>
      </c>
      <c r="K27" s="14"/>
      <c r="L27" s="14"/>
      <c r="M27" s="14"/>
    </row>
    <row r="28" spans="1:13" x14ac:dyDescent="0.25">
      <c r="A28" s="4" t="s">
        <v>52</v>
      </c>
      <c r="B28" s="15">
        <f>'3 BH Access - County TYPE'!J29</f>
        <v>0</v>
      </c>
      <c r="C28" s="14"/>
      <c r="D28" s="14"/>
      <c r="E28" s="14"/>
      <c r="F28" s="15">
        <f>'3 BH Access - County TYPE'!J52</f>
        <v>0</v>
      </c>
      <c r="G28" s="14"/>
      <c r="H28" s="14"/>
      <c r="I28" s="14"/>
      <c r="J28" s="15">
        <f>'3 BH Access - County TYPE'!J75</f>
        <v>0</v>
      </c>
      <c r="K28" s="14"/>
      <c r="L28" s="14"/>
      <c r="M28" s="14"/>
    </row>
    <row r="29" spans="1:13" x14ac:dyDescent="0.25">
      <c r="A29" s="4" t="s">
        <v>53</v>
      </c>
      <c r="B29" s="15">
        <f>'3 BH Access - County TYPE'!J30</f>
        <v>0</v>
      </c>
      <c r="C29" s="14"/>
      <c r="D29" s="14"/>
      <c r="E29" s="14"/>
      <c r="F29" s="15">
        <f>'3 BH Access - County TYPE'!J53</f>
        <v>0</v>
      </c>
      <c r="G29" s="14"/>
      <c r="H29" s="14"/>
      <c r="I29" s="14"/>
      <c r="J29" s="15">
        <f>'3 BH Access - County TYPE'!J76</f>
        <v>0</v>
      </c>
      <c r="K29" s="14"/>
      <c r="L29" s="14"/>
      <c r="M29" s="14"/>
    </row>
    <row r="30" spans="1:13" ht="12.75" customHeight="1" x14ac:dyDescent="0.25">
      <c r="A30" s="4" t="s">
        <v>242</v>
      </c>
      <c r="B30" s="15">
        <f>'3 BH Access - County TYPE'!J31</f>
        <v>0</v>
      </c>
      <c r="C30" s="14"/>
      <c r="D30" s="14"/>
      <c r="E30" s="14"/>
      <c r="F30" s="15">
        <f>'3 BH Access - County TYPE'!J54</f>
        <v>0</v>
      </c>
      <c r="G30" s="14"/>
      <c r="H30" s="14"/>
      <c r="I30" s="14"/>
      <c r="J30" s="15">
        <f>'3 BH Access - County TYPE'!J77</f>
        <v>0</v>
      </c>
      <c r="K30" s="14"/>
      <c r="L30" s="14"/>
      <c r="M30" s="14"/>
    </row>
    <row r="31" spans="1:13" x14ac:dyDescent="0.25">
      <c r="A31" s="4" t="s">
        <v>54</v>
      </c>
      <c r="B31" s="15">
        <f>'3 BH Access - County TYPE'!J32</f>
        <v>0</v>
      </c>
      <c r="C31" s="14"/>
      <c r="D31" s="14"/>
      <c r="E31" s="14"/>
      <c r="F31" s="15">
        <f>'3 BH Access - County TYPE'!J55</f>
        <v>0</v>
      </c>
      <c r="G31" s="14"/>
      <c r="H31" s="14"/>
      <c r="I31" s="14"/>
      <c r="J31" s="15">
        <f>'3 BH Access - County TYPE'!J78</f>
        <v>0</v>
      </c>
      <c r="K31" s="14"/>
      <c r="L31" s="14"/>
      <c r="M31" s="14"/>
    </row>
    <row r="34" spans="1:13" ht="13" x14ac:dyDescent="0.3">
      <c r="A34" s="185" t="s">
        <v>163</v>
      </c>
      <c r="B34" s="186"/>
      <c r="C34" s="186"/>
      <c r="D34" s="186"/>
      <c r="E34" s="186"/>
      <c r="F34" s="186"/>
      <c r="G34" s="186"/>
      <c r="H34" s="186"/>
      <c r="I34" s="186"/>
      <c r="J34" s="186"/>
      <c r="K34" s="186"/>
      <c r="L34" s="186"/>
      <c r="M34" s="187"/>
    </row>
    <row r="35" spans="1:13" ht="16" customHeight="1" x14ac:dyDescent="0.25">
      <c r="A35" s="163" t="s">
        <v>284</v>
      </c>
      <c r="B35" s="164"/>
      <c r="C35" s="164"/>
      <c r="D35" s="164"/>
      <c r="E35" s="164"/>
      <c r="F35" s="164"/>
      <c r="G35" s="164"/>
      <c r="H35" s="164"/>
      <c r="I35" s="164"/>
      <c r="J35" s="164"/>
      <c r="K35" s="164"/>
      <c r="L35" s="164"/>
      <c r="M35" s="165"/>
    </row>
    <row r="36" spans="1:13" ht="30.5" customHeight="1" x14ac:dyDescent="0.25">
      <c r="A36" s="166"/>
      <c r="B36" s="167"/>
      <c r="C36" s="167"/>
      <c r="D36" s="167"/>
      <c r="E36" s="167"/>
      <c r="F36" s="167"/>
      <c r="G36" s="167"/>
      <c r="H36" s="167"/>
      <c r="I36" s="167"/>
      <c r="J36" s="167"/>
      <c r="K36" s="167"/>
      <c r="L36" s="167"/>
      <c r="M36" s="168"/>
    </row>
    <row r="37" spans="1:13" ht="13" x14ac:dyDescent="0.25">
      <c r="A37" s="144" t="s">
        <v>232</v>
      </c>
      <c r="B37" s="145"/>
      <c r="C37" s="145"/>
      <c r="D37" s="145"/>
      <c r="E37" s="145"/>
      <c r="F37" s="145"/>
      <c r="G37" s="145"/>
      <c r="H37" s="145"/>
      <c r="I37" s="145"/>
      <c r="J37" s="145"/>
      <c r="K37" s="145"/>
      <c r="L37" s="145"/>
      <c r="M37" s="146"/>
    </row>
    <row r="38" spans="1:13" x14ac:dyDescent="0.25">
      <c r="A38" s="117"/>
      <c r="B38" s="118"/>
      <c r="C38" s="118"/>
      <c r="D38" s="118"/>
      <c r="E38" s="118"/>
      <c r="F38" s="118"/>
      <c r="G38" s="118"/>
      <c r="H38" s="118"/>
      <c r="I38" s="118"/>
      <c r="J38" s="118"/>
      <c r="K38" s="118"/>
      <c r="L38" s="118"/>
      <c r="M38" s="119"/>
    </row>
    <row r="39" spans="1:13" x14ac:dyDescent="0.25">
      <c r="A39" s="117"/>
      <c r="B39" s="118"/>
      <c r="C39" s="118"/>
      <c r="D39" s="118"/>
      <c r="E39" s="118"/>
      <c r="F39" s="118"/>
      <c r="G39" s="118"/>
      <c r="H39" s="118"/>
      <c r="I39" s="118"/>
      <c r="J39" s="118"/>
      <c r="K39" s="118"/>
      <c r="L39" s="118"/>
      <c r="M39" s="119"/>
    </row>
    <row r="40" spans="1:13" x14ac:dyDescent="0.25">
      <c r="A40" s="117"/>
      <c r="B40" s="118"/>
      <c r="C40" s="118"/>
      <c r="D40" s="118"/>
      <c r="E40" s="118"/>
      <c r="F40" s="118"/>
      <c r="G40" s="118"/>
      <c r="H40" s="118"/>
      <c r="I40" s="118"/>
      <c r="J40" s="118"/>
      <c r="K40" s="118"/>
      <c r="L40" s="118"/>
      <c r="M40" s="119"/>
    </row>
    <row r="41" spans="1:13" x14ac:dyDescent="0.25">
      <c r="A41" s="117"/>
      <c r="B41" s="118"/>
      <c r="C41" s="118"/>
      <c r="D41" s="118"/>
      <c r="E41" s="118"/>
      <c r="F41" s="118"/>
      <c r="G41" s="118"/>
      <c r="H41" s="118"/>
      <c r="I41" s="118"/>
      <c r="J41" s="118"/>
      <c r="K41" s="118"/>
      <c r="L41" s="118"/>
      <c r="M41" s="119"/>
    </row>
    <row r="42" spans="1:13" x14ac:dyDescent="0.25">
      <c r="A42" s="120"/>
      <c r="B42" s="121"/>
      <c r="C42" s="121"/>
      <c r="D42" s="121"/>
      <c r="E42" s="121"/>
      <c r="F42" s="121"/>
      <c r="G42" s="121"/>
      <c r="H42" s="121"/>
      <c r="I42" s="121"/>
      <c r="J42" s="121"/>
      <c r="K42" s="121"/>
      <c r="L42" s="121"/>
      <c r="M42" s="122"/>
    </row>
    <row r="43" spans="1:13" ht="13" x14ac:dyDescent="0.25">
      <c r="A43" s="144" t="s">
        <v>233</v>
      </c>
      <c r="B43" s="145"/>
      <c r="C43" s="145"/>
      <c r="D43" s="145"/>
      <c r="E43" s="145"/>
      <c r="F43" s="145"/>
      <c r="G43" s="145"/>
      <c r="H43" s="145"/>
      <c r="I43" s="145"/>
      <c r="J43" s="145"/>
      <c r="K43" s="145"/>
      <c r="L43" s="145"/>
      <c r="M43" s="146"/>
    </row>
    <row r="44" spans="1:13" x14ac:dyDescent="0.25">
      <c r="A44" s="117"/>
      <c r="B44" s="118"/>
      <c r="C44" s="118"/>
      <c r="D44" s="118"/>
      <c r="E44" s="118"/>
      <c r="F44" s="118"/>
      <c r="G44" s="118"/>
      <c r="H44" s="118"/>
      <c r="I44" s="118"/>
      <c r="J44" s="118"/>
      <c r="K44" s="118"/>
      <c r="L44" s="118"/>
      <c r="M44" s="119"/>
    </row>
    <row r="45" spans="1:13" x14ac:dyDescent="0.25">
      <c r="A45" s="117"/>
      <c r="B45" s="118"/>
      <c r="C45" s="118"/>
      <c r="D45" s="118"/>
      <c r="E45" s="118"/>
      <c r="F45" s="118"/>
      <c r="G45" s="118"/>
      <c r="H45" s="118"/>
      <c r="I45" s="118"/>
      <c r="J45" s="118"/>
      <c r="K45" s="118"/>
      <c r="L45" s="118"/>
      <c r="M45" s="119"/>
    </row>
    <row r="46" spans="1:13" x14ac:dyDescent="0.25">
      <c r="A46" s="117"/>
      <c r="B46" s="118"/>
      <c r="C46" s="118"/>
      <c r="D46" s="118"/>
      <c r="E46" s="118"/>
      <c r="F46" s="118"/>
      <c r="G46" s="118"/>
      <c r="H46" s="118"/>
      <c r="I46" s="118"/>
      <c r="J46" s="118"/>
      <c r="K46" s="118"/>
      <c r="L46" s="118"/>
      <c r="M46" s="119"/>
    </row>
    <row r="47" spans="1:13" x14ac:dyDescent="0.25">
      <c r="A47" s="117"/>
      <c r="B47" s="118"/>
      <c r="C47" s="118"/>
      <c r="D47" s="118"/>
      <c r="E47" s="118"/>
      <c r="F47" s="118"/>
      <c r="G47" s="118"/>
      <c r="H47" s="118"/>
      <c r="I47" s="118"/>
      <c r="J47" s="118"/>
      <c r="K47" s="118"/>
      <c r="L47" s="118"/>
      <c r="M47" s="119"/>
    </row>
    <row r="48" spans="1:13" x14ac:dyDescent="0.25">
      <c r="A48" s="120"/>
      <c r="B48" s="121"/>
      <c r="C48" s="121"/>
      <c r="D48" s="121"/>
      <c r="E48" s="121"/>
      <c r="F48" s="121"/>
      <c r="G48" s="121"/>
      <c r="H48" s="121"/>
      <c r="I48" s="121"/>
      <c r="J48" s="121"/>
      <c r="K48" s="121"/>
      <c r="L48" s="121"/>
      <c r="M48" s="122"/>
    </row>
    <row r="49" spans="1:13" ht="13" x14ac:dyDescent="0.25">
      <c r="A49" s="144" t="s">
        <v>234</v>
      </c>
      <c r="B49" s="145"/>
      <c r="C49" s="145"/>
      <c r="D49" s="145"/>
      <c r="E49" s="145"/>
      <c r="F49" s="145"/>
      <c r="G49" s="145"/>
      <c r="H49" s="145"/>
      <c r="I49" s="145"/>
      <c r="J49" s="145"/>
      <c r="K49" s="145"/>
      <c r="L49" s="145"/>
      <c r="M49" s="146"/>
    </row>
    <row r="50" spans="1:13" x14ac:dyDescent="0.25">
      <c r="A50" s="117"/>
      <c r="B50" s="118"/>
      <c r="C50" s="118"/>
      <c r="D50" s="118"/>
      <c r="E50" s="118"/>
      <c r="F50" s="118"/>
      <c r="G50" s="118"/>
      <c r="H50" s="118"/>
      <c r="I50" s="118"/>
      <c r="J50" s="118"/>
      <c r="K50" s="118"/>
      <c r="L50" s="118"/>
      <c r="M50" s="119"/>
    </row>
    <row r="51" spans="1:13" x14ac:dyDescent="0.25">
      <c r="A51" s="117"/>
      <c r="B51" s="118"/>
      <c r="C51" s="118"/>
      <c r="D51" s="118"/>
      <c r="E51" s="118"/>
      <c r="F51" s="118"/>
      <c r="G51" s="118"/>
      <c r="H51" s="118"/>
      <c r="I51" s="118"/>
      <c r="J51" s="118"/>
      <c r="K51" s="118"/>
      <c r="L51" s="118"/>
      <c r="M51" s="119"/>
    </row>
    <row r="52" spans="1:13" x14ac:dyDescent="0.25">
      <c r="A52" s="117"/>
      <c r="B52" s="118"/>
      <c r="C52" s="118"/>
      <c r="D52" s="118"/>
      <c r="E52" s="118"/>
      <c r="F52" s="118"/>
      <c r="G52" s="118"/>
      <c r="H52" s="118"/>
      <c r="I52" s="118"/>
      <c r="J52" s="118"/>
      <c r="K52" s="118"/>
      <c r="L52" s="118"/>
      <c r="M52" s="119"/>
    </row>
    <row r="53" spans="1:13" x14ac:dyDescent="0.25">
      <c r="A53" s="117"/>
      <c r="B53" s="118"/>
      <c r="C53" s="118"/>
      <c r="D53" s="118"/>
      <c r="E53" s="118"/>
      <c r="F53" s="118"/>
      <c r="G53" s="118"/>
      <c r="H53" s="118"/>
      <c r="I53" s="118"/>
      <c r="J53" s="118"/>
      <c r="K53" s="118"/>
      <c r="L53" s="118"/>
      <c r="M53" s="119"/>
    </row>
    <row r="54" spans="1:13" x14ac:dyDescent="0.25">
      <c r="A54" s="120"/>
      <c r="B54" s="121"/>
      <c r="C54" s="121"/>
      <c r="D54" s="121"/>
      <c r="E54" s="121"/>
      <c r="F54" s="121"/>
      <c r="G54" s="121"/>
      <c r="H54" s="121"/>
      <c r="I54" s="121"/>
      <c r="J54" s="121"/>
      <c r="K54" s="121"/>
      <c r="L54" s="121"/>
      <c r="M54" s="122"/>
    </row>
    <row r="56" spans="1:13" ht="16" customHeight="1" x14ac:dyDescent="0.25">
      <c r="A56" s="173" t="s">
        <v>270</v>
      </c>
      <c r="B56" s="174"/>
      <c r="C56" s="174"/>
      <c r="D56" s="174"/>
      <c r="E56" s="174"/>
      <c r="F56" s="174"/>
      <c r="G56" s="174"/>
      <c r="H56" s="174"/>
      <c r="I56" s="174"/>
      <c r="J56" s="174"/>
      <c r="K56" s="174"/>
      <c r="L56" s="174"/>
      <c r="M56" s="175"/>
    </row>
    <row r="57" spans="1:13" ht="60" customHeight="1" x14ac:dyDescent="0.25">
      <c r="A57" s="191" t="s">
        <v>262</v>
      </c>
      <c r="B57" s="192"/>
      <c r="C57" s="192"/>
      <c r="D57" s="192"/>
      <c r="E57" s="192"/>
      <c r="F57" s="192"/>
      <c r="G57" s="192"/>
      <c r="H57" s="192"/>
      <c r="I57" s="192"/>
      <c r="J57" s="192"/>
      <c r="K57" s="192"/>
      <c r="L57" s="192"/>
      <c r="M57" s="193"/>
    </row>
    <row r="58" spans="1:13" ht="20" customHeight="1" x14ac:dyDescent="0.25">
      <c r="A58" s="130" t="s">
        <v>255</v>
      </c>
      <c r="B58" s="131" t="s">
        <v>256</v>
      </c>
      <c r="C58" s="171" t="s">
        <v>257</v>
      </c>
      <c r="D58" s="190"/>
      <c r="E58" s="194" t="s">
        <v>261</v>
      </c>
      <c r="F58" s="195"/>
      <c r="G58" s="195"/>
      <c r="H58" s="195"/>
      <c r="I58" s="195"/>
      <c r="J58" s="195"/>
      <c r="K58" s="195"/>
      <c r="L58" s="195"/>
      <c r="M58" s="196"/>
    </row>
    <row r="59" spans="1:13" ht="30.75" customHeight="1" x14ac:dyDescent="0.25">
      <c r="A59" s="131" t="s">
        <v>258</v>
      </c>
      <c r="B59" s="131" t="s">
        <v>259</v>
      </c>
      <c r="C59" s="171" t="s">
        <v>263</v>
      </c>
      <c r="D59" s="172"/>
      <c r="E59" s="171" t="s">
        <v>260</v>
      </c>
      <c r="F59" s="188"/>
      <c r="G59" s="188"/>
      <c r="H59" s="188"/>
      <c r="I59" s="188"/>
      <c r="J59" s="188"/>
      <c r="K59" s="188"/>
      <c r="L59" s="188"/>
      <c r="M59" s="189"/>
    </row>
    <row r="60" spans="1:13" x14ac:dyDescent="0.25">
      <c r="A60" s="17"/>
      <c r="B60" s="17"/>
      <c r="C60" s="169"/>
      <c r="D60" s="170"/>
      <c r="E60" s="169"/>
      <c r="F60" s="184"/>
      <c r="G60" s="184"/>
      <c r="H60" s="184"/>
      <c r="I60" s="184"/>
      <c r="J60" s="184"/>
      <c r="K60" s="184"/>
      <c r="L60" s="184"/>
      <c r="M60" s="170"/>
    </row>
    <row r="61" spans="1:13" x14ac:dyDescent="0.25">
      <c r="A61" s="17"/>
      <c r="B61" s="17"/>
      <c r="C61" s="169"/>
      <c r="D61" s="170"/>
      <c r="E61" s="169"/>
      <c r="F61" s="184"/>
      <c r="G61" s="184"/>
      <c r="H61" s="184"/>
      <c r="I61" s="184"/>
      <c r="J61" s="184"/>
      <c r="K61" s="184"/>
      <c r="L61" s="184"/>
      <c r="M61" s="170"/>
    </row>
    <row r="62" spans="1:13" x14ac:dyDescent="0.25">
      <c r="A62" s="17"/>
      <c r="B62" s="17"/>
      <c r="C62" s="169"/>
      <c r="D62" s="170"/>
      <c r="E62" s="169"/>
      <c r="F62" s="184"/>
      <c r="G62" s="184"/>
      <c r="H62" s="184"/>
      <c r="I62" s="184"/>
      <c r="J62" s="184"/>
      <c r="K62" s="184"/>
      <c r="L62" s="184"/>
      <c r="M62" s="170"/>
    </row>
    <row r="63" spans="1:13" x14ac:dyDescent="0.25">
      <c r="A63" s="17"/>
      <c r="B63" s="17"/>
      <c r="C63" s="169"/>
      <c r="D63" s="170"/>
      <c r="E63" s="169"/>
      <c r="F63" s="184"/>
      <c r="G63" s="184"/>
      <c r="H63" s="184"/>
      <c r="I63" s="184"/>
      <c r="J63" s="184"/>
      <c r="K63" s="184"/>
      <c r="L63" s="184"/>
      <c r="M63" s="170"/>
    </row>
    <row r="64" spans="1:13" x14ac:dyDescent="0.25">
      <c r="A64" s="17"/>
      <c r="B64" s="17"/>
      <c r="C64" s="169"/>
      <c r="D64" s="170"/>
      <c r="E64" s="169"/>
      <c r="F64" s="184"/>
      <c r="G64" s="184"/>
      <c r="H64" s="184"/>
      <c r="I64" s="184"/>
      <c r="J64" s="184"/>
      <c r="K64" s="184"/>
      <c r="L64" s="184"/>
      <c r="M64" s="170"/>
    </row>
    <row r="65" spans="1:13" x14ac:dyDescent="0.25">
      <c r="A65" s="17"/>
      <c r="B65" s="17"/>
      <c r="C65" s="169"/>
      <c r="D65" s="170"/>
      <c r="E65" s="169"/>
      <c r="F65" s="184"/>
      <c r="G65" s="184"/>
      <c r="H65" s="184"/>
      <c r="I65" s="184"/>
      <c r="J65" s="184"/>
      <c r="K65" s="184"/>
      <c r="L65" s="184"/>
      <c r="M65" s="170"/>
    </row>
    <row r="66" spans="1:13" x14ac:dyDescent="0.25">
      <c r="A66" s="17"/>
      <c r="B66" s="17"/>
      <c r="C66" s="169"/>
      <c r="D66" s="170"/>
      <c r="E66" s="169"/>
      <c r="F66" s="184"/>
      <c r="G66" s="184"/>
      <c r="H66" s="184"/>
      <c r="I66" s="184"/>
      <c r="J66" s="184"/>
      <c r="K66" s="184"/>
      <c r="L66" s="184"/>
      <c r="M66" s="170"/>
    </row>
    <row r="67" spans="1:13" x14ac:dyDescent="0.25">
      <c r="A67" s="17"/>
      <c r="B67" s="17"/>
      <c r="C67" s="169"/>
      <c r="D67" s="170"/>
      <c r="E67" s="169"/>
      <c r="F67" s="184"/>
      <c r="G67" s="184"/>
      <c r="H67" s="184"/>
      <c r="I67" s="184"/>
      <c r="J67" s="184"/>
      <c r="K67" s="184"/>
      <c r="L67" s="184"/>
      <c r="M67" s="170"/>
    </row>
    <row r="68" spans="1:13" x14ac:dyDescent="0.25">
      <c r="A68" s="17"/>
      <c r="B68" s="17"/>
      <c r="C68" s="169"/>
      <c r="D68" s="170"/>
      <c r="E68" s="169"/>
      <c r="F68" s="184"/>
      <c r="G68" s="184"/>
      <c r="H68" s="184"/>
      <c r="I68" s="184"/>
      <c r="J68" s="184"/>
      <c r="K68" s="184"/>
      <c r="L68" s="184"/>
      <c r="M68" s="170"/>
    </row>
    <row r="69" spans="1:13" x14ac:dyDescent="0.25">
      <c r="A69" s="17"/>
      <c r="B69" s="17"/>
      <c r="C69" s="169"/>
      <c r="D69" s="170"/>
      <c r="E69" s="169"/>
      <c r="F69" s="184"/>
      <c r="G69" s="184"/>
      <c r="H69" s="184"/>
      <c r="I69" s="184"/>
      <c r="J69" s="184"/>
      <c r="K69" s="184"/>
      <c r="L69" s="184"/>
      <c r="M69" s="170"/>
    </row>
    <row r="70" spans="1:13" x14ac:dyDescent="0.25">
      <c r="A70" s="17"/>
      <c r="B70" s="17"/>
      <c r="C70" s="169"/>
      <c r="D70" s="170"/>
      <c r="E70" s="169"/>
      <c r="F70" s="184"/>
      <c r="G70" s="184"/>
      <c r="H70" s="184"/>
      <c r="I70" s="184"/>
      <c r="J70" s="184"/>
      <c r="K70" s="184"/>
      <c r="L70" s="184"/>
      <c r="M70" s="170"/>
    </row>
    <row r="71" spans="1:13" x14ac:dyDescent="0.25">
      <c r="A71" s="17"/>
      <c r="B71" s="17"/>
      <c r="C71" s="169"/>
      <c r="D71" s="170"/>
      <c r="E71" s="169"/>
      <c r="F71" s="184"/>
      <c r="G71" s="184"/>
      <c r="H71" s="184"/>
      <c r="I71" s="184"/>
      <c r="J71" s="184"/>
      <c r="K71" s="184"/>
      <c r="L71" s="184"/>
      <c r="M71" s="170"/>
    </row>
    <row r="72" spans="1:13" x14ac:dyDescent="0.25">
      <c r="A72" s="17"/>
      <c r="B72" s="17"/>
      <c r="C72" s="169"/>
      <c r="D72" s="170"/>
      <c r="E72" s="169"/>
      <c r="F72" s="184"/>
      <c r="G72" s="184"/>
      <c r="H72" s="184"/>
      <c r="I72" s="184"/>
      <c r="J72" s="184"/>
      <c r="K72" s="184"/>
      <c r="L72" s="184"/>
      <c r="M72" s="170"/>
    </row>
    <row r="73" spans="1:13" x14ac:dyDescent="0.25">
      <c r="A73" s="17"/>
      <c r="B73" s="17"/>
      <c r="C73" s="169"/>
      <c r="D73" s="170"/>
      <c r="E73" s="169"/>
      <c r="F73" s="184"/>
      <c r="G73" s="184"/>
      <c r="H73" s="184"/>
      <c r="I73" s="184"/>
      <c r="J73" s="184"/>
      <c r="K73" s="184"/>
      <c r="L73" s="184"/>
      <c r="M73" s="170"/>
    </row>
    <row r="74" spans="1:13" x14ac:dyDescent="0.25">
      <c r="A74" s="17"/>
      <c r="B74" s="17"/>
      <c r="C74" s="169"/>
      <c r="D74" s="170"/>
      <c r="E74" s="169"/>
      <c r="F74" s="184"/>
      <c r="G74" s="184"/>
      <c r="H74" s="184"/>
      <c r="I74" s="184"/>
      <c r="J74" s="184"/>
      <c r="K74" s="184"/>
      <c r="L74" s="184"/>
      <c r="M74" s="170"/>
    </row>
    <row r="75" spans="1:13" x14ac:dyDescent="0.25">
      <c r="A75" s="17"/>
      <c r="B75" s="17"/>
      <c r="C75" s="169"/>
      <c r="D75" s="170"/>
      <c r="E75" s="169"/>
      <c r="F75" s="184"/>
      <c r="G75" s="184"/>
      <c r="H75" s="184"/>
      <c r="I75" s="184"/>
      <c r="J75" s="184"/>
      <c r="K75" s="184"/>
      <c r="L75" s="184"/>
      <c r="M75" s="170"/>
    </row>
    <row r="76" spans="1:13" x14ac:dyDescent="0.25">
      <c r="A76" s="17"/>
      <c r="B76" s="17"/>
      <c r="C76" s="169"/>
      <c r="D76" s="170"/>
      <c r="E76" s="169"/>
      <c r="F76" s="184"/>
      <c r="G76" s="184"/>
      <c r="H76" s="184"/>
      <c r="I76" s="184"/>
      <c r="J76" s="184"/>
      <c r="K76" s="184"/>
      <c r="L76" s="184"/>
      <c r="M76" s="170"/>
    </row>
    <row r="77" spans="1:13" x14ac:dyDescent="0.25">
      <c r="A77" s="17"/>
      <c r="B77" s="17"/>
      <c r="C77" s="169"/>
      <c r="D77" s="170"/>
      <c r="E77" s="169"/>
      <c r="F77" s="184"/>
      <c r="G77" s="184"/>
      <c r="H77" s="184"/>
      <c r="I77" s="184"/>
      <c r="J77" s="184"/>
      <c r="K77" s="184"/>
      <c r="L77" s="184"/>
      <c r="M77" s="170"/>
    </row>
    <row r="78" spans="1:13" x14ac:dyDescent="0.25">
      <c r="A78" s="17"/>
      <c r="B78" s="17"/>
      <c r="C78" s="169"/>
      <c r="D78" s="170"/>
      <c r="E78" s="169"/>
      <c r="F78" s="184"/>
      <c r="G78" s="184"/>
      <c r="H78" s="184"/>
      <c r="I78" s="184"/>
      <c r="J78" s="184"/>
      <c r="K78" s="184"/>
      <c r="L78" s="184"/>
      <c r="M78" s="170"/>
    </row>
    <row r="79" spans="1:13" x14ac:dyDescent="0.25">
      <c r="A79" s="17"/>
      <c r="B79" s="17"/>
      <c r="C79" s="169"/>
      <c r="D79" s="170"/>
      <c r="E79" s="169"/>
      <c r="F79" s="184"/>
      <c r="G79" s="184"/>
      <c r="H79" s="184"/>
      <c r="I79" s="184"/>
      <c r="J79" s="184"/>
      <c r="K79" s="184"/>
      <c r="L79" s="184"/>
      <c r="M79" s="170"/>
    </row>
    <row r="80" spans="1:13" x14ac:dyDescent="0.25">
      <c r="A80" s="17"/>
      <c r="B80" s="17"/>
      <c r="C80" s="169"/>
      <c r="D80" s="170"/>
      <c r="E80" s="169"/>
      <c r="F80" s="184"/>
      <c r="G80" s="184"/>
      <c r="H80" s="184"/>
      <c r="I80" s="184"/>
      <c r="J80" s="184"/>
      <c r="K80" s="184"/>
      <c r="L80" s="184"/>
      <c r="M80" s="170"/>
    </row>
    <row r="81" spans="1:13" x14ac:dyDescent="0.25">
      <c r="A81" s="17"/>
      <c r="B81" s="17"/>
      <c r="C81" s="169"/>
      <c r="D81" s="170"/>
      <c r="E81" s="169"/>
      <c r="F81" s="184"/>
      <c r="G81" s="184"/>
      <c r="H81" s="184"/>
      <c r="I81" s="184"/>
      <c r="J81" s="184"/>
      <c r="K81" s="184"/>
      <c r="L81" s="184"/>
      <c r="M81" s="170"/>
    </row>
    <row r="82" spans="1:13" x14ac:dyDescent="0.25">
      <c r="A82" s="17"/>
      <c r="B82" s="17"/>
      <c r="C82" s="169"/>
      <c r="D82" s="170"/>
      <c r="E82" s="169"/>
      <c r="F82" s="184"/>
      <c r="G82" s="184"/>
      <c r="H82" s="184"/>
      <c r="I82" s="184"/>
      <c r="J82" s="184"/>
      <c r="K82" s="184"/>
      <c r="L82" s="184"/>
      <c r="M82" s="170"/>
    </row>
    <row r="83" spans="1:13" x14ac:dyDescent="0.25">
      <c r="A83" s="17"/>
      <c r="B83" s="17"/>
      <c r="C83" s="169"/>
      <c r="D83" s="170"/>
      <c r="E83" s="169"/>
      <c r="F83" s="184"/>
      <c r="G83" s="184"/>
      <c r="H83" s="184"/>
      <c r="I83" s="184"/>
      <c r="J83" s="184"/>
      <c r="K83" s="184"/>
      <c r="L83" s="184"/>
      <c r="M83" s="170"/>
    </row>
    <row r="84" spans="1:13" x14ac:dyDescent="0.25">
      <c r="A84" s="17"/>
      <c r="B84" s="17"/>
      <c r="C84" s="169"/>
      <c r="D84" s="170"/>
      <c r="E84" s="169"/>
      <c r="F84" s="184"/>
      <c r="G84" s="184"/>
      <c r="H84" s="184"/>
      <c r="I84" s="184"/>
      <c r="J84" s="184"/>
      <c r="K84" s="184"/>
      <c r="L84" s="184"/>
      <c r="M84" s="170"/>
    </row>
    <row r="85" spans="1:13" x14ac:dyDescent="0.25">
      <c r="A85" s="17"/>
      <c r="B85" s="17"/>
      <c r="C85" s="169"/>
      <c r="D85" s="170"/>
      <c r="E85" s="169"/>
      <c r="F85" s="184"/>
      <c r="G85" s="184"/>
      <c r="H85" s="184"/>
      <c r="I85" s="184"/>
      <c r="J85" s="184"/>
      <c r="K85" s="184"/>
      <c r="L85" s="184"/>
      <c r="M85" s="170"/>
    </row>
    <row r="86" spans="1:13" x14ac:dyDescent="0.25">
      <c r="A86" s="17"/>
      <c r="B86" s="17"/>
      <c r="C86" s="169"/>
      <c r="D86" s="170"/>
      <c r="E86" s="169"/>
      <c r="F86" s="184"/>
      <c r="G86" s="184"/>
      <c r="H86" s="184"/>
      <c r="I86" s="184"/>
      <c r="J86" s="184"/>
      <c r="K86" s="184"/>
      <c r="L86" s="184"/>
      <c r="M86" s="170"/>
    </row>
    <row r="87" spans="1:13" x14ac:dyDescent="0.25">
      <c r="A87" s="17"/>
      <c r="B87" s="17"/>
      <c r="C87" s="169"/>
      <c r="D87" s="170"/>
      <c r="E87" s="169"/>
      <c r="F87" s="184"/>
      <c r="G87" s="184"/>
      <c r="H87" s="184"/>
      <c r="I87" s="184"/>
      <c r="J87" s="184"/>
      <c r="K87" s="184"/>
      <c r="L87" s="184"/>
      <c r="M87" s="170"/>
    </row>
    <row r="88" spans="1:13" x14ac:dyDescent="0.25">
      <c r="A88" s="17"/>
      <c r="B88" s="17"/>
      <c r="C88" s="169"/>
      <c r="D88" s="170"/>
      <c r="E88" s="169"/>
      <c r="F88" s="184"/>
      <c r="G88" s="184"/>
      <c r="H88" s="184"/>
      <c r="I88" s="184"/>
      <c r="J88" s="184"/>
      <c r="K88" s="184"/>
      <c r="L88" s="184"/>
      <c r="M88" s="170"/>
    </row>
    <row r="89" spans="1:13" x14ac:dyDescent="0.25">
      <c r="A89" s="17"/>
      <c r="B89" s="17"/>
      <c r="C89" s="169"/>
      <c r="D89" s="170"/>
      <c r="E89" s="169"/>
      <c r="F89" s="184"/>
      <c r="G89" s="184"/>
      <c r="H89" s="184"/>
      <c r="I89" s="184"/>
      <c r="J89" s="184"/>
      <c r="K89" s="184"/>
      <c r="L89" s="184"/>
      <c r="M89" s="170"/>
    </row>
    <row r="90" spans="1:13" x14ac:dyDescent="0.25">
      <c r="A90" s="17"/>
      <c r="B90" s="17"/>
      <c r="C90" s="169"/>
      <c r="D90" s="170"/>
      <c r="E90" s="169"/>
      <c r="F90" s="184"/>
      <c r="G90" s="184"/>
      <c r="H90" s="184"/>
      <c r="I90" s="184"/>
      <c r="J90" s="184"/>
      <c r="K90" s="184"/>
      <c r="L90" s="184"/>
      <c r="M90" s="170"/>
    </row>
    <row r="91" spans="1:13" x14ac:dyDescent="0.25">
      <c r="A91" s="17"/>
      <c r="B91" s="17"/>
      <c r="C91" s="169"/>
      <c r="D91" s="170"/>
      <c r="E91" s="169"/>
      <c r="F91" s="184"/>
      <c r="G91" s="184"/>
      <c r="H91" s="184"/>
      <c r="I91" s="184"/>
      <c r="J91" s="184"/>
      <c r="K91" s="184"/>
      <c r="L91" s="184"/>
      <c r="M91" s="170"/>
    </row>
    <row r="92" spans="1:13" x14ac:dyDescent="0.25">
      <c r="A92" s="17"/>
      <c r="B92" s="17"/>
      <c r="C92" s="169"/>
      <c r="D92" s="170"/>
      <c r="E92" s="169"/>
      <c r="F92" s="184"/>
      <c r="G92" s="184"/>
      <c r="H92" s="184"/>
      <c r="I92" s="184"/>
      <c r="J92" s="184"/>
      <c r="K92" s="184"/>
      <c r="L92" s="184"/>
      <c r="M92" s="170"/>
    </row>
    <row r="93" spans="1:13" x14ac:dyDescent="0.25">
      <c r="A93" s="17"/>
      <c r="B93" s="17"/>
      <c r="C93" s="169"/>
      <c r="D93" s="170"/>
      <c r="E93" s="169"/>
      <c r="F93" s="184"/>
      <c r="G93" s="184"/>
      <c r="H93" s="184"/>
      <c r="I93" s="184"/>
      <c r="J93" s="184"/>
      <c r="K93" s="184"/>
      <c r="L93" s="184"/>
      <c r="M93" s="170"/>
    </row>
    <row r="94" spans="1:13" x14ac:dyDescent="0.25">
      <c r="A94" s="17"/>
      <c r="B94" s="17"/>
      <c r="C94" s="169"/>
      <c r="D94" s="170"/>
      <c r="E94" s="169"/>
      <c r="F94" s="184"/>
      <c r="G94" s="184"/>
      <c r="H94" s="184"/>
      <c r="I94" s="184"/>
      <c r="J94" s="184"/>
      <c r="K94" s="184"/>
      <c r="L94" s="184"/>
      <c r="M94" s="170"/>
    </row>
    <row r="95" spans="1:13" x14ac:dyDescent="0.25">
      <c r="A95" s="17"/>
      <c r="B95" s="17"/>
      <c r="C95" s="169"/>
      <c r="D95" s="170"/>
      <c r="E95" s="169"/>
      <c r="F95" s="184"/>
      <c r="G95" s="184"/>
      <c r="H95" s="184"/>
      <c r="I95" s="184"/>
      <c r="J95" s="184"/>
      <c r="K95" s="184"/>
      <c r="L95" s="184"/>
      <c r="M95" s="170"/>
    </row>
    <row r="96" spans="1:13" x14ac:dyDescent="0.25">
      <c r="A96" s="17"/>
      <c r="B96" s="17"/>
      <c r="C96" s="169"/>
      <c r="D96" s="170"/>
      <c r="E96" s="169"/>
      <c r="F96" s="184"/>
      <c r="G96" s="184"/>
      <c r="H96" s="184"/>
      <c r="I96" s="184"/>
      <c r="J96" s="184"/>
      <c r="K96" s="184"/>
      <c r="L96" s="184"/>
      <c r="M96" s="170"/>
    </row>
    <row r="97" spans="1:13" x14ac:dyDescent="0.25">
      <c r="A97" s="17"/>
      <c r="B97" s="17"/>
      <c r="C97" s="169"/>
      <c r="D97" s="170"/>
      <c r="E97" s="169"/>
      <c r="F97" s="184"/>
      <c r="G97" s="184"/>
      <c r="H97" s="184"/>
      <c r="I97" s="184"/>
      <c r="J97" s="184"/>
      <c r="K97" s="184"/>
      <c r="L97" s="184"/>
      <c r="M97" s="170"/>
    </row>
    <row r="98" spans="1:13" x14ac:dyDescent="0.25">
      <c r="A98" s="17"/>
      <c r="B98" s="17"/>
      <c r="C98" s="169"/>
      <c r="D98" s="170"/>
      <c r="E98" s="169"/>
      <c r="F98" s="184"/>
      <c r="G98" s="184"/>
      <c r="H98" s="184"/>
      <c r="I98" s="184"/>
      <c r="J98" s="184"/>
      <c r="K98" s="184"/>
      <c r="L98" s="184"/>
      <c r="M98" s="170"/>
    </row>
    <row r="99" spans="1:13" x14ac:dyDescent="0.25">
      <c r="A99" s="134"/>
      <c r="B99" s="134"/>
      <c r="C99" s="169"/>
      <c r="D99" s="170"/>
      <c r="E99" s="169"/>
      <c r="F99" s="184"/>
      <c r="G99" s="184"/>
      <c r="H99" s="184"/>
      <c r="I99" s="184"/>
      <c r="J99" s="184"/>
      <c r="K99" s="184"/>
      <c r="L99" s="184"/>
      <c r="M99" s="170"/>
    </row>
    <row r="100" spans="1:13" s="8" customFormat="1" x14ac:dyDescent="0.25">
      <c r="A100" s="6"/>
      <c r="B100" s="6"/>
      <c r="C100" s="6"/>
      <c r="D100" s="6"/>
      <c r="E100" s="6"/>
      <c r="F100" s="6"/>
      <c r="G100" s="6"/>
      <c r="H100" s="6"/>
      <c r="I100" s="6"/>
      <c r="J100" s="6"/>
      <c r="K100" s="6"/>
      <c r="L100" s="6"/>
      <c r="M100" s="6"/>
    </row>
    <row r="101" spans="1:13" s="8" customFormat="1" ht="31.5" customHeight="1" x14ac:dyDescent="0.25">
      <c r="A101" s="159" t="s">
        <v>277</v>
      </c>
      <c r="B101" s="160"/>
      <c r="C101" s="160"/>
      <c r="D101" s="160"/>
      <c r="E101" s="160"/>
      <c r="F101" s="160"/>
      <c r="G101" s="160"/>
      <c r="H101" s="160"/>
      <c r="I101" s="160"/>
      <c r="J101" s="160"/>
      <c r="K101" s="160"/>
      <c r="L101" s="160"/>
      <c r="M101" s="161"/>
    </row>
    <row r="102" spans="1:13" ht="31.5" customHeight="1" x14ac:dyDescent="0.25">
      <c r="A102" s="149" t="s">
        <v>184</v>
      </c>
      <c r="B102" s="149"/>
      <c r="C102" s="149"/>
      <c r="D102" s="152" t="s">
        <v>154</v>
      </c>
      <c r="E102" s="152"/>
      <c r="F102" s="152" t="s">
        <v>228</v>
      </c>
      <c r="G102" s="152"/>
      <c r="H102" s="152" t="s">
        <v>229</v>
      </c>
      <c r="I102" s="152"/>
      <c r="J102" s="152" t="s">
        <v>230</v>
      </c>
      <c r="K102" s="152"/>
      <c r="L102" s="152" t="s">
        <v>231</v>
      </c>
      <c r="M102" s="152"/>
    </row>
    <row r="103" spans="1:13" x14ac:dyDescent="0.25">
      <c r="A103" s="147"/>
      <c r="B103" s="147"/>
      <c r="C103" s="147"/>
      <c r="D103" s="147"/>
      <c r="E103" s="147"/>
      <c r="F103" s="150"/>
      <c r="G103" s="150"/>
      <c r="H103" s="151"/>
      <c r="I103" s="151"/>
      <c r="J103" s="151"/>
      <c r="K103" s="151"/>
      <c r="L103" s="150"/>
      <c r="M103" s="150"/>
    </row>
    <row r="104" spans="1:13" x14ac:dyDescent="0.25">
      <c r="A104" s="147"/>
      <c r="B104" s="147"/>
      <c r="C104" s="147"/>
      <c r="D104" s="147"/>
      <c r="E104" s="147"/>
      <c r="F104" s="150"/>
      <c r="G104" s="150"/>
      <c r="H104" s="151"/>
      <c r="I104" s="151"/>
      <c r="J104" s="151"/>
      <c r="K104" s="151"/>
      <c r="L104" s="150"/>
      <c r="M104" s="150"/>
    </row>
    <row r="105" spans="1:13" x14ac:dyDescent="0.25">
      <c r="A105" s="147"/>
      <c r="B105" s="147"/>
      <c r="C105" s="147"/>
      <c r="D105" s="147"/>
      <c r="E105" s="147"/>
      <c r="F105" s="150"/>
      <c r="G105" s="150"/>
      <c r="H105" s="151"/>
      <c r="I105" s="151"/>
      <c r="J105" s="151"/>
      <c r="K105" s="151"/>
      <c r="L105" s="150"/>
      <c r="M105" s="150"/>
    </row>
    <row r="106" spans="1:13" x14ac:dyDescent="0.25">
      <c r="A106" s="147"/>
      <c r="B106" s="147"/>
      <c r="C106" s="147"/>
      <c r="D106" s="147"/>
      <c r="E106" s="147"/>
      <c r="F106" s="150"/>
      <c r="G106" s="150"/>
      <c r="H106" s="151"/>
      <c r="I106" s="151"/>
      <c r="J106" s="151"/>
      <c r="K106" s="151"/>
      <c r="L106" s="150"/>
      <c r="M106" s="150"/>
    </row>
    <row r="107" spans="1:13" x14ac:dyDescent="0.25">
      <c r="A107" s="147"/>
      <c r="B107" s="147"/>
      <c r="C107" s="147"/>
      <c r="D107" s="147"/>
      <c r="E107" s="147"/>
      <c r="F107" s="150"/>
      <c r="G107" s="150"/>
      <c r="H107" s="151"/>
      <c r="I107" s="151"/>
      <c r="J107" s="151"/>
      <c r="K107" s="151"/>
      <c r="L107" s="150"/>
      <c r="M107" s="150"/>
    </row>
    <row r="108" spans="1:13" x14ac:dyDescent="0.25">
      <c r="A108" s="147"/>
      <c r="B108" s="147"/>
      <c r="C108" s="147"/>
      <c r="D108" s="147"/>
      <c r="E108" s="147"/>
      <c r="F108" s="150"/>
      <c r="G108" s="150"/>
      <c r="H108" s="151"/>
      <c r="I108" s="151"/>
      <c r="J108" s="151"/>
      <c r="K108" s="151"/>
      <c r="L108" s="150"/>
      <c r="M108" s="150"/>
    </row>
    <row r="109" spans="1:13" x14ac:dyDescent="0.25">
      <c r="A109" s="147"/>
      <c r="B109" s="147"/>
      <c r="C109" s="147"/>
      <c r="D109" s="147"/>
      <c r="E109" s="147"/>
      <c r="F109" s="150"/>
      <c r="G109" s="150"/>
      <c r="H109" s="151"/>
      <c r="I109" s="151"/>
      <c r="J109" s="151"/>
      <c r="K109" s="151"/>
      <c r="L109" s="150"/>
      <c r="M109" s="150"/>
    </row>
    <row r="110" spans="1:13" x14ac:dyDescent="0.25">
      <c r="A110" s="147"/>
      <c r="B110" s="147"/>
      <c r="C110" s="147"/>
      <c r="D110" s="147"/>
      <c r="E110" s="147"/>
      <c r="F110" s="150"/>
      <c r="G110" s="150"/>
      <c r="H110" s="151"/>
      <c r="I110" s="151"/>
      <c r="J110" s="151"/>
      <c r="K110" s="151"/>
      <c r="L110" s="150"/>
      <c r="M110" s="150"/>
    </row>
    <row r="111" spans="1:13" x14ac:dyDescent="0.25">
      <c r="A111" s="148"/>
      <c r="B111" s="148"/>
      <c r="C111" s="148"/>
      <c r="D111" s="148"/>
      <c r="E111" s="148"/>
      <c r="F111" s="150"/>
      <c r="G111" s="150"/>
      <c r="H111" s="150"/>
      <c r="I111" s="150"/>
      <c r="J111" s="150"/>
      <c r="K111" s="150"/>
      <c r="L111" s="150"/>
      <c r="M111" s="150"/>
    </row>
    <row r="113" spans="1:13" s="12" customFormat="1" ht="32" customHeight="1" x14ac:dyDescent="0.35">
      <c r="A113" s="156" t="s">
        <v>278</v>
      </c>
      <c r="B113" s="157"/>
      <c r="C113" s="157"/>
      <c r="D113" s="157"/>
      <c r="E113" s="157"/>
      <c r="F113" s="157"/>
      <c r="G113" s="157"/>
      <c r="H113" s="157"/>
      <c r="I113" s="157"/>
      <c r="J113" s="157"/>
      <c r="K113" s="157"/>
      <c r="L113" s="157"/>
      <c r="M113" s="158"/>
    </row>
    <row r="114" spans="1:13" ht="13" x14ac:dyDescent="0.25">
      <c r="A114" s="144" t="s">
        <v>232</v>
      </c>
      <c r="B114" s="145"/>
      <c r="C114" s="145"/>
      <c r="D114" s="145"/>
      <c r="E114" s="145"/>
      <c r="F114" s="145"/>
      <c r="G114" s="145"/>
      <c r="H114" s="145"/>
      <c r="I114" s="145"/>
      <c r="J114" s="145"/>
      <c r="K114" s="145"/>
      <c r="L114" s="145"/>
      <c r="M114" s="146"/>
    </row>
    <row r="115" spans="1:13" x14ac:dyDescent="0.25">
      <c r="A115" s="117"/>
      <c r="B115" s="118"/>
      <c r="C115" s="118"/>
      <c r="D115" s="118"/>
      <c r="E115" s="118"/>
      <c r="F115" s="118"/>
      <c r="G115" s="118"/>
      <c r="H115" s="118"/>
      <c r="I115" s="118"/>
      <c r="J115" s="118"/>
      <c r="K115" s="118"/>
      <c r="L115" s="118"/>
      <c r="M115" s="119"/>
    </row>
    <row r="116" spans="1:13" x14ac:dyDescent="0.25">
      <c r="A116" s="117"/>
      <c r="B116" s="118"/>
      <c r="C116" s="118"/>
      <c r="D116" s="118"/>
      <c r="E116" s="118"/>
      <c r="F116" s="118"/>
      <c r="G116" s="118"/>
      <c r="H116" s="118"/>
      <c r="I116" s="118"/>
      <c r="J116" s="118"/>
      <c r="K116" s="118"/>
      <c r="L116" s="118"/>
      <c r="M116" s="119"/>
    </row>
    <row r="117" spans="1:13" x14ac:dyDescent="0.25">
      <c r="A117" s="117"/>
      <c r="B117" s="118"/>
      <c r="C117" s="118"/>
      <c r="D117" s="118"/>
      <c r="E117" s="118"/>
      <c r="F117" s="118"/>
      <c r="G117" s="118"/>
      <c r="H117" s="118"/>
      <c r="I117" s="118"/>
      <c r="J117" s="118"/>
      <c r="K117" s="118"/>
      <c r="L117" s="118"/>
      <c r="M117" s="119"/>
    </row>
    <row r="118" spans="1:13" x14ac:dyDescent="0.25">
      <c r="A118" s="117"/>
      <c r="B118" s="118"/>
      <c r="C118" s="118"/>
      <c r="D118" s="118"/>
      <c r="E118" s="118"/>
      <c r="F118" s="118"/>
      <c r="G118" s="118"/>
      <c r="H118" s="118"/>
      <c r="I118" s="118"/>
      <c r="J118" s="118"/>
      <c r="K118" s="118"/>
      <c r="L118" s="118"/>
      <c r="M118" s="119"/>
    </row>
    <row r="119" spans="1:13" x14ac:dyDescent="0.25">
      <c r="A119" s="120"/>
      <c r="B119" s="121"/>
      <c r="C119" s="121"/>
      <c r="D119" s="121"/>
      <c r="E119" s="121"/>
      <c r="F119" s="121"/>
      <c r="G119" s="121"/>
      <c r="H119" s="121"/>
      <c r="I119" s="121"/>
      <c r="J119" s="121"/>
      <c r="K119" s="121"/>
      <c r="L119" s="121"/>
      <c r="M119" s="122"/>
    </row>
    <row r="120" spans="1:13" ht="13" x14ac:dyDescent="0.25">
      <c r="A120" s="144" t="s">
        <v>233</v>
      </c>
      <c r="B120" s="145"/>
      <c r="C120" s="145"/>
      <c r="D120" s="145"/>
      <c r="E120" s="145"/>
      <c r="F120" s="145"/>
      <c r="G120" s="145"/>
      <c r="H120" s="145"/>
      <c r="I120" s="145"/>
      <c r="J120" s="145"/>
      <c r="K120" s="145"/>
      <c r="L120" s="145"/>
      <c r="M120" s="146"/>
    </row>
    <row r="121" spans="1:13" x14ac:dyDescent="0.25">
      <c r="A121" s="123"/>
      <c r="B121" s="124"/>
      <c r="C121" s="124"/>
      <c r="D121" s="124"/>
      <c r="E121" s="124"/>
      <c r="F121" s="124"/>
      <c r="G121" s="124"/>
      <c r="H121" s="124"/>
      <c r="I121" s="124"/>
      <c r="J121" s="124"/>
      <c r="K121" s="124"/>
      <c r="L121" s="124"/>
      <c r="M121" s="125"/>
    </row>
    <row r="122" spans="1:13" x14ac:dyDescent="0.25">
      <c r="A122" s="123"/>
      <c r="B122" s="124"/>
      <c r="C122" s="124"/>
      <c r="D122" s="124"/>
      <c r="E122" s="124"/>
      <c r="F122" s="124"/>
      <c r="G122" s="124"/>
      <c r="H122" s="124"/>
      <c r="I122" s="124"/>
      <c r="J122" s="124"/>
      <c r="K122" s="124"/>
      <c r="L122" s="124"/>
      <c r="M122" s="125"/>
    </row>
    <row r="123" spans="1:13" x14ac:dyDescent="0.25">
      <c r="A123" s="123"/>
      <c r="B123" s="124"/>
      <c r="C123" s="124"/>
      <c r="D123" s="124"/>
      <c r="E123" s="124"/>
      <c r="F123" s="124"/>
      <c r="G123" s="124"/>
      <c r="H123" s="124"/>
      <c r="I123" s="124"/>
      <c r="J123" s="124"/>
      <c r="K123" s="124"/>
      <c r="L123" s="124"/>
      <c r="M123" s="125"/>
    </row>
    <row r="124" spans="1:13" x14ac:dyDescent="0.25">
      <c r="A124" s="123"/>
      <c r="B124" s="124"/>
      <c r="C124" s="124"/>
      <c r="D124" s="124"/>
      <c r="E124" s="124"/>
      <c r="F124" s="124"/>
      <c r="G124" s="124"/>
      <c r="H124" s="124"/>
      <c r="I124" s="124"/>
      <c r="J124" s="124"/>
      <c r="K124" s="124"/>
      <c r="L124" s="124"/>
      <c r="M124" s="125"/>
    </row>
    <row r="125" spans="1:13" x14ac:dyDescent="0.25">
      <c r="A125" s="126"/>
      <c r="B125" s="127"/>
      <c r="C125" s="127"/>
      <c r="D125" s="127"/>
      <c r="E125" s="127"/>
      <c r="F125" s="127"/>
      <c r="G125" s="127"/>
      <c r="H125" s="127"/>
      <c r="I125" s="127"/>
      <c r="J125" s="127"/>
      <c r="K125" s="127"/>
      <c r="L125" s="127"/>
      <c r="M125" s="128"/>
    </row>
    <row r="126" spans="1:13" ht="13" x14ac:dyDescent="0.25">
      <c r="A126" s="144" t="s">
        <v>234</v>
      </c>
      <c r="B126" s="145"/>
      <c r="C126" s="145"/>
      <c r="D126" s="145"/>
      <c r="E126" s="145"/>
      <c r="F126" s="145"/>
      <c r="G126" s="145"/>
      <c r="H126" s="145"/>
      <c r="I126" s="145"/>
      <c r="J126" s="145"/>
      <c r="K126" s="145"/>
      <c r="L126" s="145"/>
      <c r="M126" s="146"/>
    </row>
    <row r="127" spans="1:13" x14ac:dyDescent="0.25">
      <c r="A127" s="117"/>
      <c r="B127" s="118"/>
      <c r="C127" s="118"/>
      <c r="D127" s="118"/>
      <c r="E127" s="118"/>
      <c r="F127" s="118"/>
      <c r="G127" s="118"/>
      <c r="H127" s="118"/>
      <c r="I127" s="118"/>
      <c r="J127" s="118"/>
      <c r="K127" s="118"/>
      <c r="L127" s="118"/>
      <c r="M127" s="119"/>
    </row>
    <row r="128" spans="1:13" x14ac:dyDescent="0.25">
      <c r="A128" s="117"/>
      <c r="B128" s="118"/>
      <c r="C128" s="118"/>
      <c r="D128" s="118"/>
      <c r="E128" s="118"/>
      <c r="F128" s="118"/>
      <c r="G128" s="118"/>
      <c r="H128" s="118"/>
      <c r="I128" s="118"/>
      <c r="J128" s="118"/>
      <c r="K128" s="118"/>
      <c r="L128" s="118"/>
      <c r="M128" s="119"/>
    </row>
    <row r="129" spans="1:13" x14ac:dyDescent="0.25">
      <c r="A129" s="117"/>
      <c r="B129" s="118"/>
      <c r="C129" s="118"/>
      <c r="D129" s="118"/>
      <c r="E129" s="118"/>
      <c r="F129" s="118"/>
      <c r="G129" s="118"/>
      <c r="H129" s="118"/>
      <c r="I129" s="118"/>
      <c r="J129" s="118"/>
      <c r="K129" s="118"/>
      <c r="L129" s="118"/>
      <c r="M129" s="119"/>
    </row>
    <row r="130" spans="1:13" x14ac:dyDescent="0.25">
      <c r="A130" s="117"/>
      <c r="B130" s="118"/>
      <c r="C130" s="118"/>
      <c r="D130" s="118"/>
      <c r="E130" s="118"/>
      <c r="F130" s="118"/>
      <c r="G130" s="118"/>
      <c r="H130" s="118"/>
      <c r="I130" s="118"/>
      <c r="J130" s="118"/>
      <c r="K130" s="118"/>
      <c r="L130" s="118"/>
      <c r="M130" s="119"/>
    </row>
    <row r="131" spans="1:13" x14ac:dyDescent="0.25">
      <c r="A131" s="120"/>
      <c r="B131" s="121"/>
      <c r="C131" s="121"/>
      <c r="D131" s="121"/>
      <c r="E131" s="121"/>
      <c r="F131" s="121"/>
      <c r="G131" s="121"/>
      <c r="H131" s="121"/>
      <c r="I131" s="121"/>
      <c r="J131" s="121"/>
      <c r="K131" s="121"/>
      <c r="L131" s="121"/>
      <c r="M131" s="122"/>
    </row>
    <row r="133" spans="1:13" ht="14.5" customHeight="1" x14ac:dyDescent="0.25">
      <c r="A133" s="153" t="s">
        <v>191</v>
      </c>
      <c r="B133" s="154"/>
      <c r="C133" s="154"/>
      <c r="D133" s="154"/>
      <c r="E133" s="154"/>
      <c r="F133" s="154"/>
      <c r="G133" s="154"/>
      <c r="H133" s="154"/>
      <c r="I133" s="154"/>
      <c r="J133" s="154"/>
      <c r="K133" s="154"/>
      <c r="L133" s="154"/>
      <c r="M133" s="155"/>
    </row>
    <row r="134" spans="1:13" ht="31" customHeight="1" x14ac:dyDescent="0.25">
      <c r="A134" s="156" t="s">
        <v>279</v>
      </c>
      <c r="B134" s="157"/>
      <c r="C134" s="157"/>
      <c r="D134" s="157"/>
      <c r="E134" s="157"/>
      <c r="F134" s="157"/>
      <c r="G134" s="157"/>
      <c r="H134" s="157"/>
      <c r="I134" s="157"/>
      <c r="J134" s="157"/>
      <c r="K134" s="157"/>
      <c r="L134" s="157"/>
      <c r="M134" s="158"/>
    </row>
    <row r="135" spans="1:13" x14ac:dyDescent="0.25">
      <c r="A135" s="99"/>
      <c r="B135" s="100"/>
      <c r="C135" s="100"/>
      <c r="D135" s="100"/>
      <c r="E135" s="100"/>
      <c r="F135" s="100"/>
      <c r="G135" s="100"/>
      <c r="H135" s="100"/>
      <c r="I135" s="100"/>
      <c r="J135" s="100"/>
      <c r="K135" s="100"/>
      <c r="L135" s="100"/>
      <c r="M135" s="101"/>
    </row>
    <row r="136" spans="1:13" x14ac:dyDescent="0.25">
      <c r="A136" s="102"/>
      <c r="B136" s="103"/>
      <c r="C136" s="103"/>
      <c r="D136" s="103"/>
      <c r="E136" s="103"/>
      <c r="F136" s="103"/>
      <c r="G136" s="103"/>
      <c r="H136" s="103"/>
      <c r="I136" s="103"/>
      <c r="J136" s="103"/>
      <c r="K136" s="103"/>
      <c r="L136" s="103"/>
      <c r="M136" s="104"/>
    </row>
    <row r="137" spans="1:13" x14ac:dyDescent="0.25">
      <c r="A137" s="102"/>
      <c r="B137" s="103"/>
      <c r="C137" s="103"/>
      <c r="D137" s="103"/>
      <c r="E137" s="103"/>
      <c r="F137" s="103"/>
      <c r="G137" s="103"/>
      <c r="H137" s="103"/>
      <c r="I137" s="103"/>
      <c r="J137" s="103"/>
      <c r="K137" s="103"/>
      <c r="L137" s="103"/>
      <c r="M137" s="104"/>
    </row>
    <row r="138" spans="1:13" x14ac:dyDescent="0.25">
      <c r="A138" s="102"/>
      <c r="B138" s="103"/>
      <c r="C138" s="103"/>
      <c r="D138" s="103"/>
      <c r="E138" s="103"/>
      <c r="F138" s="103"/>
      <c r="G138" s="103"/>
      <c r="H138" s="103"/>
      <c r="I138" s="103"/>
      <c r="J138" s="103"/>
      <c r="K138" s="103"/>
      <c r="L138" s="103"/>
      <c r="M138" s="104"/>
    </row>
    <row r="139" spans="1:13" x14ac:dyDescent="0.25">
      <c r="A139" s="102"/>
      <c r="B139" s="103"/>
      <c r="C139" s="103"/>
      <c r="D139" s="103"/>
      <c r="E139" s="103"/>
      <c r="F139" s="103"/>
      <c r="G139" s="103"/>
      <c r="H139" s="103"/>
      <c r="I139" s="103"/>
      <c r="J139" s="103"/>
      <c r="K139" s="103"/>
      <c r="L139" s="103"/>
      <c r="M139" s="104"/>
    </row>
    <row r="140" spans="1:13" x14ac:dyDescent="0.25">
      <c r="A140" s="102"/>
      <c r="B140" s="103"/>
      <c r="C140" s="103"/>
      <c r="D140" s="103"/>
      <c r="E140" s="103"/>
      <c r="F140" s="103"/>
      <c r="G140" s="103"/>
      <c r="H140" s="103"/>
      <c r="I140" s="103"/>
      <c r="J140" s="103"/>
      <c r="K140" s="103"/>
      <c r="L140" s="103"/>
      <c r="M140" s="104"/>
    </row>
    <row r="141" spans="1:13" x14ac:dyDescent="0.25">
      <c r="A141" s="102"/>
      <c r="B141" s="103"/>
      <c r="C141" s="103"/>
      <c r="D141" s="103"/>
      <c r="E141" s="103"/>
      <c r="F141" s="103"/>
      <c r="G141" s="103"/>
      <c r="H141" s="103"/>
      <c r="I141" s="103"/>
      <c r="J141" s="103"/>
      <c r="K141" s="103"/>
      <c r="L141" s="103"/>
      <c r="M141" s="104"/>
    </row>
    <row r="142" spans="1:13" x14ac:dyDescent="0.25">
      <c r="A142" s="105"/>
      <c r="B142" s="106"/>
      <c r="C142" s="106"/>
      <c r="D142" s="106"/>
      <c r="E142" s="106"/>
      <c r="F142" s="106"/>
      <c r="G142" s="106"/>
      <c r="H142" s="106"/>
      <c r="I142" s="106"/>
      <c r="J142" s="106"/>
      <c r="K142" s="106"/>
      <c r="L142" s="106"/>
      <c r="M142" s="107"/>
    </row>
  </sheetData>
  <sheetProtection algorithmName="SHA-512" hashValue="kE5LL7lVdYfIgggcV0wC95We05IITFCb9pUe9wjVQsDVhzraLHQQLz/9WKUrWgy5nVxXaunHp3X33lcyjpB2Tg==" saltValue="rDGawBZO7P3ClPef9G0jgw==" spinCount="100000" sheet="1" objects="1" scenarios="1" formatCells="0" formatColumns="0" formatRows="0" insertRows="0"/>
  <mergeCells count="167">
    <mergeCell ref="E89:M89"/>
    <mergeCell ref="E90:M90"/>
    <mergeCell ref="E98:M98"/>
    <mergeCell ref="E80:M80"/>
    <mergeCell ref="E81:M81"/>
    <mergeCell ref="E82:M82"/>
    <mergeCell ref="E83:M83"/>
    <mergeCell ref="E84:M84"/>
    <mergeCell ref="E85:M85"/>
    <mergeCell ref="E86:M86"/>
    <mergeCell ref="E87:M87"/>
    <mergeCell ref="E88:M88"/>
    <mergeCell ref="C87:D87"/>
    <mergeCell ref="C88:D88"/>
    <mergeCell ref="C89:D89"/>
    <mergeCell ref="C90:D90"/>
    <mergeCell ref="C98:D98"/>
    <mergeCell ref="E62:M62"/>
    <mergeCell ref="E63:M63"/>
    <mergeCell ref="E64:M64"/>
    <mergeCell ref="E65:M65"/>
    <mergeCell ref="E66:M66"/>
    <mergeCell ref="E67:M67"/>
    <mergeCell ref="E68:M68"/>
    <mergeCell ref="E69:M69"/>
    <mergeCell ref="E70:M70"/>
    <mergeCell ref="E71:M71"/>
    <mergeCell ref="E72:M72"/>
    <mergeCell ref="E73:M73"/>
    <mergeCell ref="E74:M74"/>
    <mergeCell ref="E75:M75"/>
    <mergeCell ref="E76:M76"/>
    <mergeCell ref="E77:M77"/>
    <mergeCell ref="E78:M78"/>
    <mergeCell ref="E79:M79"/>
    <mergeCell ref="C78:D78"/>
    <mergeCell ref="C79:D79"/>
    <mergeCell ref="C80:D80"/>
    <mergeCell ref="C81:D81"/>
    <mergeCell ref="C82:D82"/>
    <mergeCell ref="C83:D83"/>
    <mergeCell ref="C84:D84"/>
    <mergeCell ref="C85:D85"/>
    <mergeCell ref="C86:D86"/>
    <mergeCell ref="C69:D69"/>
    <mergeCell ref="C70:D70"/>
    <mergeCell ref="C71:D71"/>
    <mergeCell ref="C72:D72"/>
    <mergeCell ref="C73:D73"/>
    <mergeCell ref="C74:D74"/>
    <mergeCell ref="C75:D75"/>
    <mergeCell ref="C76:D76"/>
    <mergeCell ref="C77:D77"/>
    <mergeCell ref="A57:M57"/>
    <mergeCell ref="C62:D62"/>
    <mergeCell ref="C63:D63"/>
    <mergeCell ref="C64:D64"/>
    <mergeCell ref="C65:D65"/>
    <mergeCell ref="C66:D66"/>
    <mergeCell ref="C67:D67"/>
    <mergeCell ref="C68:D68"/>
    <mergeCell ref="E58:M58"/>
    <mergeCell ref="B2:D2"/>
    <mergeCell ref="B3:D3"/>
    <mergeCell ref="E1:G3"/>
    <mergeCell ref="C91:D91"/>
    <mergeCell ref="E97:M97"/>
    <mergeCell ref="E99:M99"/>
    <mergeCell ref="A34:M34"/>
    <mergeCell ref="C99:D99"/>
    <mergeCell ref="E59:M59"/>
    <mergeCell ref="E60:M60"/>
    <mergeCell ref="E61:M61"/>
    <mergeCell ref="E91:M91"/>
    <mergeCell ref="E92:M92"/>
    <mergeCell ref="E93:M93"/>
    <mergeCell ref="E94:M94"/>
    <mergeCell ref="E95:M95"/>
    <mergeCell ref="E96:M96"/>
    <mergeCell ref="C92:D92"/>
    <mergeCell ref="C93:D93"/>
    <mergeCell ref="C94:D94"/>
    <mergeCell ref="A37:M37"/>
    <mergeCell ref="A43:M43"/>
    <mergeCell ref="A49:M49"/>
    <mergeCell ref="C58:D58"/>
    <mergeCell ref="A113:M113"/>
    <mergeCell ref="B6:E6"/>
    <mergeCell ref="F6:I6"/>
    <mergeCell ref="J6:M6"/>
    <mergeCell ref="C7:E7"/>
    <mergeCell ref="G7:I7"/>
    <mergeCell ref="K7:M7"/>
    <mergeCell ref="A35:M36"/>
    <mergeCell ref="C95:D95"/>
    <mergeCell ref="C96:D96"/>
    <mergeCell ref="C97:D97"/>
    <mergeCell ref="C59:D59"/>
    <mergeCell ref="C60:D60"/>
    <mergeCell ref="C61:D61"/>
    <mergeCell ref="J102:K102"/>
    <mergeCell ref="J103:K103"/>
    <mergeCell ref="J104:K104"/>
    <mergeCell ref="J105:K105"/>
    <mergeCell ref="J106:K106"/>
    <mergeCell ref="H102:I102"/>
    <mergeCell ref="J107:K107"/>
    <mergeCell ref="J108:K108"/>
    <mergeCell ref="H111:I111"/>
    <mergeCell ref="A56:M56"/>
    <mergeCell ref="L103:M103"/>
    <mergeCell ref="L104:M104"/>
    <mergeCell ref="L105:M105"/>
    <mergeCell ref="L106:M106"/>
    <mergeCell ref="H103:I103"/>
    <mergeCell ref="H104:I104"/>
    <mergeCell ref="H105:I105"/>
    <mergeCell ref="H106:I106"/>
    <mergeCell ref="A101:M101"/>
    <mergeCell ref="A133:M133"/>
    <mergeCell ref="A134:M134"/>
    <mergeCell ref="D110:E110"/>
    <mergeCell ref="D111:E111"/>
    <mergeCell ref="F102:G102"/>
    <mergeCell ref="F103:G103"/>
    <mergeCell ref="F104:G104"/>
    <mergeCell ref="F105:G105"/>
    <mergeCell ref="F106:G106"/>
    <mergeCell ref="F107:G107"/>
    <mergeCell ref="F108:G108"/>
    <mergeCell ref="F109:G109"/>
    <mergeCell ref="F110:G110"/>
    <mergeCell ref="F111:G111"/>
    <mergeCell ref="D105:E105"/>
    <mergeCell ref="D106:E106"/>
    <mergeCell ref="D107:E107"/>
    <mergeCell ref="D108:E108"/>
    <mergeCell ref="D109:E109"/>
    <mergeCell ref="D102:E102"/>
    <mergeCell ref="D103:E103"/>
    <mergeCell ref="D104:E104"/>
    <mergeCell ref="A107:C107"/>
    <mergeCell ref="A114:M114"/>
    <mergeCell ref="A120:M120"/>
    <mergeCell ref="A126:M126"/>
    <mergeCell ref="A108:C108"/>
    <mergeCell ref="A109:C109"/>
    <mergeCell ref="A110:C110"/>
    <mergeCell ref="A111:C111"/>
    <mergeCell ref="A102:C102"/>
    <mergeCell ref="A103:C103"/>
    <mergeCell ref="A104:C104"/>
    <mergeCell ref="A105:C105"/>
    <mergeCell ref="A106:C106"/>
    <mergeCell ref="L107:M107"/>
    <mergeCell ref="L108:M108"/>
    <mergeCell ref="L109:M109"/>
    <mergeCell ref="L110:M110"/>
    <mergeCell ref="L111:M111"/>
    <mergeCell ref="J109:K109"/>
    <mergeCell ref="J110:K110"/>
    <mergeCell ref="J111:K111"/>
    <mergeCell ref="H107:I107"/>
    <mergeCell ref="H108:I108"/>
    <mergeCell ref="H109:I109"/>
    <mergeCell ref="H110:I110"/>
    <mergeCell ref="L102:M102"/>
  </mergeCells>
  <conditionalFormatting sqref="B9:M31">
    <cfRule type="cellIs" dxfId="73" priority="19" operator="lessThan">
      <formula>0.9</formula>
    </cfRule>
    <cfRule type="cellIs" dxfId="72" priority="20" operator="greaterThanOrEqual">
      <formula>0.9</formula>
    </cfRule>
  </conditionalFormatting>
  <printOptions horizontalCentered="1"/>
  <pageMargins left="0.25" right="0.25" top="2" bottom="0.75" header="0.3" footer="0.3"/>
  <pageSetup scale="57" fitToHeight="0" orientation="portrait" r:id="rId1"/>
  <headerFooter scaleWithDoc="0">
    <oddHeader>&amp;C&amp;G
&amp;"Arial,Bold"Geographic Access Report
Section I: BH Geographical Access Summary &amp; Analysis</oddHeader>
    <oddFooter>&amp;L&amp;"Arial,Regular"&amp;10Geographic Access - Report #55&amp;C&amp;"Arial,Regular"&amp;10Rev. v6 2019-07&amp;R&amp;"Arial,Regular"&amp;10&amp;P</oddFooter>
  </headerFooter>
  <rowBreaks count="2" manualBreakCount="2">
    <brk id="55" max="16383" man="1"/>
    <brk id="100" max="16383" man="1"/>
  </rowBreaks>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Reference!$B$3:$B$25</xm:f>
          </x14:formula1>
          <xm:sqref>A103:C111 A60:A99</xm:sqref>
        </x14:dataValidation>
        <x14:dataValidation type="list" allowBlank="1" showInputMessage="1" showErrorMessage="1">
          <x14:formula1>
            <xm:f>Reference!$F$3:$F$5</xm:f>
          </x14:formula1>
          <xm:sqref>D103:E111 B60:B99</xm:sqref>
        </x14:dataValidation>
        <x14:dataValidation type="list" allowBlank="1" showInputMessage="1" showErrorMessage="1">
          <x14:formula1>
            <xm:f>Reference!$J$9:$J$11</xm:f>
          </x14:formula1>
          <xm:sqref>F103:G111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N174"/>
  <sheetViews>
    <sheetView showGridLines="0" topLeftCell="B1" zoomScale="85" zoomScaleNormal="85" workbookViewId="0">
      <selection activeCell="B1" sqref="B1"/>
    </sheetView>
  </sheetViews>
  <sheetFormatPr defaultColWidth="9.1796875" defaultRowHeight="12.5" x14ac:dyDescent="0.25"/>
  <cols>
    <col min="1" max="1" width="0" style="40" hidden="1" customWidth="1"/>
    <col min="2" max="2" width="43.7265625" style="40" customWidth="1"/>
    <col min="3" max="3" width="14" style="40" customWidth="1"/>
    <col min="4" max="4" width="12.7265625" style="40" customWidth="1"/>
    <col min="5" max="10" width="12.1796875" style="40" customWidth="1"/>
    <col min="11" max="11" width="10.1796875" style="40" customWidth="1"/>
    <col min="12" max="12" width="12.1796875" style="40" customWidth="1"/>
    <col min="13" max="13" width="10.1796875" style="40" customWidth="1"/>
    <col min="14" max="16384" width="9.1796875" style="40"/>
  </cols>
  <sheetData>
    <row r="1" spans="1:14" ht="13" x14ac:dyDescent="0.25">
      <c r="B1" s="7" t="s">
        <v>0</v>
      </c>
      <c r="C1" s="2" t="str">
        <f>IF('1 BH Geo Access Summary &amp; Analy'!B1="","",'1 BH Geo Access Summary &amp; Analy'!B1)</f>
        <v/>
      </c>
      <c r="D1" s="5" t="s">
        <v>1</v>
      </c>
      <c r="E1" s="13" t="str">
        <f>IF('1 BH Geo Access Summary &amp; Analy'!D1="","",'1 BH Geo Access Summary &amp; Analy'!D1)</f>
        <v/>
      </c>
      <c r="F1" s="265"/>
      <c r="G1" s="266"/>
      <c r="H1" s="266"/>
      <c r="I1" s="266"/>
    </row>
    <row r="2" spans="1:14" ht="13" x14ac:dyDescent="0.25">
      <c r="B2" s="7" t="s">
        <v>2</v>
      </c>
      <c r="C2" s="238" t="str">
        <f>IF('1 BH Geo Access Summary &amp; Analy'!B2="","",'1 BH Geo Access Summary &amp; Analy'!B2)</f>
        <v/>
      </c>
      <c r="D2" s="239"/>
      <c r="E2" s="240"/>
      <c r="F2" s="265"/>
      <c r="G2" s="266"/>
      <c r="H2" s="266"/>
      <c r="I2" s="266"/>
    </row>
    <row r="3" spans="1:14" ht="13" x14ac:dyDescent="0.25">
      <c r="B3" s="7" t="s">
        <v>37</v>
      </c>
      <c r="C3" s="238" t="str">
        <f>IF('1 BH Geo Access Summary &amp; Analy'!B3="","",'1 BH Geo Access Summary &amp; Analy'!B3)</f>
        <v/>
      </c>
      <c r="D3" s="239"/>
      <c r="E3" s="240"/>
      <c r="F3" s="265"/>
      <c r="G3" s="266"/>
      <c r="H3" s="266"/>
      <c r="I3" s="266"/>
    </row>
    <row r="4" spans="1:14" ht="13" x14ac:dyDescent="0.25">
      <c r="B4" s="22"/>
      <c r="C4" s="22"/>
      <c r="D4" s="22"/>
      <c r="E4" s="22"/>
      <c r="F4" s="22"/>
      <c r="G4" s="22"/>
      <c r="H4" s="22"/>
      <c r="I4" s="22"/>
      <c r="J4" s="22"/>
      <c r="K4" s="22"/>
      <c r="L4" s="22"/>
      <c r="M4" s="23"/>
      <c r="N4" s="23"/>
    </row>
    <row r="5" spans="1:14" x14ac:dyDescent="0.25">
      <c r="A5" s="42" t="s">
        <v>244</v>
      </c>
      <c r="C5" s="55"/>
      <c r="D5" s="55"/>
    </row>
    <row r="6" spans="1:14" ht="15" customHeight="1" x14ac:dyDescent="0.25">
      <c r="B6" s="245" t="s">
        <v>174</v>
      </c>
      <c r="C6" s="260"/>
      <c r="D6" s="260"/>
      <c r="E6" s="260"/>
      <c r="F6" s="260"/>
      <c r="G6" s="260"/>
      <c r="H6" s="260"/>
      <c r="I6" s="260"/>
      <c r="J6" s="260"/>
      <c r="K6" s="260"/>
      <c r="L6" s="260"/>
      <c r="M6" s="246"/>
    </row>
    <row r="7" spans="1:14" ht="14.25" customHeight="1" x14ac:dyDescent="0.25">
      <c r="B7" s="262" t="s">
        <v>239</v>
      </c>
      <c r="C7" s="261" t="s">
        <v>154</v>
      </c>
      <c r="D7" s="261" t="s">
        <v>155</v>
      </c>
      <c r="E7" s="245" t="s">
        <v>61</v>
      </c>
      <c r="F7" s="260"/>
      <c r="G7" s="260"/>
      <c r="H7" s="246"/>
      <c r="I7" s="245" t="s">
        <v>62</v>
      </c>
      <c r="J7" s="260"/>
      <c r="K7" s="260"/>
      <c r="L7" s="260"/>
      <c r="M7" s="246"/>
    </row>
    <row r="8" spans="1:14" ht="14.25" customHeight="1" x14ac:dyDescent="0.25">
      <c r="B8" s="262"/>
      <c r="C8" s="261"/>
      <c r="D8" s="261"/>
      <c r="E8" s="252" t="s">
        <v>254</v>
      </c>
      <c r="F8" s="263" t="s">
        <v>156</v>
      </c>
      <c r="G8" s="263" t="s">
        <v>157</v>
      </c>
      <c r="H8" s="263" t="s">
        <v>237</v>
      </c>
      <c r="I8" s="56" t="s">
        <v>153</v>
      </c>
      <c r="J8" s="245" t="s">
        <v>148</v>
      </c>
      <c r="K8" s="246"/>
      <c r="L8" s="245" t="s">
        <v>150</v>
      </c>
      <c r="M8" s="246"/>
    </row>
    <row r="9" spans="1:14" ht="35.25" customHeight="1" x14ac:dyDescent="0.25">
      <c r="B9" s="262"/>
      <c r="C9" s="261"/>
      <c r="D9" s="261"/>
      <c r="E9" s="254"/>
      <c r="F9" s="264"/>
      <c r="G9" s="264"/>
      <c r="H9" s="264"/>
      <c r="I9" s="56" t="s">
        <v>151</v>
      </c>
      <c r="J9" s="56" t="s">
        <v>151</v>
      </c>
      <c r="K9" s="56" t="s">
        <v>149</v>
      </c>
      <c r="L9" s="56" t="s">
        <v>147</v>
      </c>
      <c r="M9" s="56" t="s">
        <v>149</v>
      </c>
    </row>
    <row r="10" spans="1:14" x14ac:dyDescent="0.25">
      <c r="A10" s="39" t="str">
        <f>C10&amp;B10</f>
        <v>URBANAssisted Living Facilities</v>
      </c>
      <c r="B10" s="69" t="s">
        <v>30</v>
      </c>
      <c r="C10" s="57" t="s">
        <v>58</v>
      </c>
      <c r="D10" s="57" t="s">
        <v>165</v>
      </c>
      <c r="E10" s="81"/>
      <c r="F10" s="81"/>
      <c r="G10" s="81"/>
      <c r="H10" s="87">
        <f t="shared" ref="H10:H73" si="0">F10+G10</f>
        <v>0</v>
      </c>
      <c r="I10" s="87">
        <f t="shared" ref="I10:I73" si="1">J10+L10</f>
        <v>0</v>
      </c>
      <c r="J10" s="81"/>
      <c r="K10" s="68">
        <f>IFERROR(ROUND(J10/$I10,3),0)</f>
        <v>0</v>
      </c>
      <c r="L10" s="81"/>
      <c r="M10" s="68">
        <f>IFERROR(ROUND(L10/$I10,3),0)</f>
        <v>0</v>
      </c>
    </row>
    <row r="11" spans="1:14" x14ac:dyDescent="0.25">
      <c r="A11" s="39" t="str">
        <f t="shared" ref="A11:A74" si="2">C11&amp;B11</f>
        <v>URBANPersonal Care Service Agencies (PCS)</v>
      </c>
      <c r="B11" s="67" t="s">
        <v>193</v>
      </c>
      <c r="C11" s="57" t="s">
        <v>58</v>
      </c>
      <c r="D11" s="57" t="s">
        <v>165</v>
      </c>
      <c r="E11" s="81"/>
      <c r="F11" s="81"/>
      <c r="G11" s="81"/>
      <c r="H11" s="87">
        <f t="shared" si="0"/>
        <v>0</v>
      </c>
      <c r="I11" s="87">
        <f t="shared" si="1"/>
        <v>0</v>
      </c>
      <c r="J11" s="81"/>
      <c r="K11" s="68">
        <f t="shared" ref="K11:K74" si="3">IFERROR(ROUND(J11/$I11,3),0)</f>
        <v>0</v>
      </c>
      <c r="L11" s="81"/>
      <c r="M11" s="68">
        <f>IFERROR(ROUND(L11/$I11,3),0)</f>
        <v>0</v>
      </c>
    </row>
    <row r="12" spans="1:14" x14ac:dyDescent="0.25">
      <c r="A12" s="39" t="str">
        <f t="shared" si="2"/>
        <v>URBANNursing Facilities</v>
      </c>
      <c r="B12" s="67" t="s">
        <v>31</v>
      </c>
      <c r="C12" s="57" t="s">
        <v>58</v>
      </c>
      <c r="D12" s="57" t="s">
        <v>165</v>
      </c>
      <c r="E12" s="81"/>
      <c r="F12" s="81"/>
      <c r="G12" s="81"/>
      <c r="H12" s="87">
        <f t="shared" si="0"/>
        <v>0</v>
      </c>
      <c r="I12" s="87">
        <f t="shared" si="1"/>
        <v>0</v>
      </c>
      <c r="J12" s="81"/>
      <c r="K12" s="68">
        <f t="shared" si="3"/>
        <v>0</v>
      </c>
      <c r="L12" s="81"/>
      <c r="M12" s="68">
        <f>IFERROR(ROUND(L12/$I12,3),0)</f>
        <v>0</v>
      </c>
    </row>
    <row r="13" spans="1:14" x14ac:dyDescent="0.25">
      <c r="A13" s="39" t="str">
        <f t="shared" si="2"/>
        <v>URBANGeneral Hospitals</v>
      </c>
      <c r="B13" s="71" t="s">
        <v>32</v>
      </c>
      <c r="C13" s="57" t="s">
        <v>58</v>
      </c>
      <c r="D13" s="57" t="s">
        <v>165</v>
      </c>
      <c r="E13" s="81"/>
      <c r="F13" s="81"/>
      <c r="G13" s="81"/>
      <c r="H13" s="87">
        <f t="shared" si="0"/>
        <v>0</v>
      </c>
      <c r="I13" s="87">
        <f t="shared" si="1"/>
        <v>0</v>
      </c>
      <c r="J13" s="81"/>
      <c r="K13" s="68">
        <f t="shared" si="3"/>
        <v>0</v>
      </c>
      <c r="L13" s="81"/>
      <c r="M13" s="68">
        <f t="shared" ref="M13:M74" si="4">IFERROR(ROUND(L13/$I13,3),0)</f>
        <v>0</v>
      </c>
    </row>
    <row r="14" spans="1:14" x14ac:dyDescent="0.25">
      <c r="A14" s="39" t="str">
        <f t="shared" si="2"/>
        <v>URBANTransportation</v>
      </c>
      <c r="B14" s="71" t="s">
        <v>33</v>
      </c>
      <c r="C14" s="57" t="s">
        <v>58</v>
      </c>
      <c r="D14" s="57" t="s">
        <v>165</v>
      </c>
      <c r="E14" s="81"/>
      <c r="F14" s="81"/>
      <c r="G14" s="81"/>
      <c r="H14" s="87">
        <f t="shared" si="0"/>
        <v>0</v>
      </c>
      <c r="I14" s="87">
        <f t="shared" si="1"/>
        <v>0</v>
      </c>
      <c r="J14" s="81"/>
      <c r="K14" s="68">
        <f t="shared" si="3"/>
        <v>0</v>
      </c>
      <c r="L14" s="81"/>
      <c r="M14" s="68">
        <f t="shared" si="4"/>
        <v>0</v>
      </c>
    </row>
    <row r="15" spans="1:14" x14ac:dyDescent="0.25">
      <c r="A15" s="39" t="str">
        <f t="shared" si="2"/>
        <v>URBANAssisted Living Facilities</v>
      </c>
      <c r="B15" s="69" t="s">
        <v>30</v>
      </c>
      <c r="C15" s="57" t="s">
        <v>58</v>
      </c>
      <c r="D15" s="57" t="s">
        <v>64</v>
      </c>
      <c r="E15" s="81"/>
      <c r="F15" s="81"/>
      <c r="G15" s="81"/>
      <c r="H15" s="87">
        <f t="shared" si="0"/>
        <v>0</v>
      </c>
      <c r="I15" s="87">
        <f t="shared" si="1"/>
        <v>0</v>
      </c>
      <c r="J15" s="81"/>
      <c r="K15" s="68">
        <f t="shared" si="3"/>
        <v>0</v>
      </c>
      <c r="L15" s="81"/>
      <c r="M15" s="68">
        <f t="shared" si="4"/>
        <v>0</v>
      </c>
    </row>
    <row r="16" spans="1:14" x14ac:dyDescent="0.25">
      <c r="A16" s="39" t="str">
        <f t="shared" si="2"/>
        <v>URBANPersonal Care Service Agencies (PCS)</v>
      </c>
      <c r="B16" s="67" t="s">
        <v>193</v>
      </c>
      <c r="C16" s="57" t="s">
        <v>58</v>
      </c>
      <c r="D16" s="57" t="s">
        <v>64</v>
      </c>
      <c r="E16" s="81"/>
      <c r="F16" s="81"/>
      <c r="G16" s="81"/>
      <c r="H16" s="87">
        <f t="shared" si="0"/>
        <v>0</v>
      </c>
      <c r="I16" s="87">
        <f t="shared" si="1"/>
        <v>0</v>
      </c>
      <c r="J16" s="81"/>
      <c r="K16" s="68">
        <f t="shared" si="3"/>
        <v>0</v>
      </c>
      <c r="L16" s="81"/>
      <c r="M16" s="68">
        <f t="shared" si="4"/>
        <v>0</v>
      </c>
    </row>
    <row r="17" spans="1:13" x14ac:dyDescent="0.25">
      <c r="A17" s="39" t="str">
        <f t="shared" si="2"/>
        <v>URBANNursing Facilities</v>
      </c>
      <c r="B17" s="67" t="s">
        <v>31</v>
      </c>
      <c r="C17" s="57" t="s">
        <v>58</v>
      </c>
      <c r="D17" s="57" t="s">
        <v>64</v>
      </c>
      <c r="E17" s="81"/>
      <c r="F17" s="81"/>
      <c r="G17" s="81"/>
      <c r="H17" s="87">
        <f t="shared" si="0"/>
        <v>0</v>
      </c>
      <c r="I17" s="87">
        <f t="shared" si="1"/>
        <v>0</v>
      </c>
      <c r="J17" s="81"/>
      <c r="K17" s="68">
        <f t="shared" si="3"/>
        <v>0</v>
      </c>
      <c r="L17" s="81"/>
      <c r="M17" s="68">
        <f t="shared" si="4"/>
        <v>0</v>
      </c>
    </row>
    <row r="18" spans="1:13" x14ac:dyDescent="0.25">
      <c r="A18" s="39" t="str">
        <f t="shared" si="2"/>
        <v>URBANGeneral Hospitals</v>
      </c>
      <c r="B18" s="71" t="s">
        <v>32</v>
      </c>
      <c r="C18" s="57" t="s">
        <v>58</v>
      </c>
      <c r="D18" s="57" t="s">
        <v>64</v>
      </c>
      <c r="E18" s="81"/>
      <c r="F18" s="81"/>
      <c r="G18" s="81"/>
      <c r="H18" s="87">
        <f t="shared" si="0"/>
        <v>0</v>
      </c>
      <c r="I18" s="87">
        <f t="shared" si="1"/>
        <v>0</v>
      </c>
      <c r="J18" s="81"/>
      <c r="K18" s="68">
        <f t="shared" si="3"/>
        <v>0</v>
      </c>
      <c r="L18" s="81"/>
      <c r="M18" s="68">
        <f t="shared" si="4"/>
        <v>0</v>
      </c>
    </row>
    <row r="19" spans="1:13" x14ac:dyDescent="0.25">
      <c r="A19" s="39" t="str">
        <f t="shared" si="2"/>
        <v>URBANTransportation</v>
      </c>
      <c r="B19" s="71" t="s">
        <v>33</v>
      </c>
      <c r="C19" s="57" t="s">
        <v>58</v>
      </c>
      <c r="D19" s="57" t="s">
        <v>64</v>
      </c>
      <c r="E19" s="81"/>
      <c r="F19" s="81"/>
      <c r="G19" s="81"/>
      <c r="H19" s="87">
        <f t="shared" si="0"/>
        <v>0</v>
      </c>
      <c r="I19" s="87">
        <f t="shared" si="1"/>
        <v>0</v>
      </c>
      <c r="J19" s="81"/>
      <c r="K19" s="68">
        <f t="shared" si="3"/>
        <v>0</v>
      </c>
      <c r="L19" s="81"/>
      <c r="M19" s="68">
        <f t="shared" si="4"/>
        <v>0</v>
      </c>
    </row>
    <row r="20" spans="1:13" x14ac:dyDescent="0.25">
      <c r="A20" s="39" t="str">
        <f t="shared" si="2"/>
        <v>URBANAssisted Living Facilities</v>
      </c>
      <c r="B20" s="69" t="s">
        <v>30</v>
      </c>
      <c r="C20" s="57" t="s">
        <v>58</v>
      </c>
      <c r="D20" s="57" t="s">
        <v>158</v>
      </c>
      <c r="E20" s="81"/>
      <c r="F20" s="81"/>
      <c r="G20" s="81"/>
      <c r="H20" s="87">
        <f t="shared" si="0"/>
        <v>0</v>
      </c>
      <c r="I20" s="87">
        <f t="shared" si="1"/>
        <v>0</v>
      </c>
      <c r="J20" s="81"/>
      <c r="K20" s="68">
        <f t="shared" si="3"/>
        <v>0</v>
      </c>
      <c r="L20" s="81"/>
      <c r="M20" s="68">
        <f t="shared" si="4"/>
        <v>0</v>
      </c>
    </row>
    <row r="21" spans="1:13" x14ac:dyDescent="0.25">
      <c r="A21" s="39" t="str">
        <f t="shared" si="2"/>
        <v>URBANPersonal Care Service Agencies (PCS)</v>
      </c>
      <c r="B21" s="67" t="s">
        <v>193</v>
      </c>
      <c r="C21" s="57" t="s">
        <v>58</v>
      </c>
      <c r="D21" s="57" t="s">
        <v>158</v>
      </c>
      <c r="E21" s="81"/>
      <c r="F21" s="81"/>
      <c r="G21" s="81"/>
      <c r="H21" s="87">
        <f t="shared" si="0"/>
        <v>0</v>
      </c>
      <c r="I21" s="87">
        <f t="shared" si="1"/>
        <v>0</v>
      </c>
      <c r="J21" s="81"/>
      <c r="K21" s="68">
        <f t="shared" si="3"/>
        <v>0</v>
      </c>
      <c r="L21" s="81"/>
      <c r="M21" s="68">
        <f t="shared" si="4"/>
        <v>0</v>
      </c>
    </row>
    <row r="22" spans="1:13" x14ac:dyDescent="0.25">
      <c r="A22" s="39" t="str">
        <f t="shared" si="2"/>
        <v>URBANNursing Facilities</v>
      </c>
      <c r="B22" s="67" t="s">
        <v>31</v>
      </c>
      <c r="C22" s="57" t="s">
        <v>58</v>
      </c>
      <c r="D22" s="57" t="s">
        <v>158</v>
      </c>
      <c r="E22" s="81"/>
      <c r="F22" s="81"/>
      <c r="G22" s="81"/>
      <c r="H22" s="87">
        <f t="shared" si="0"/>
        <v>0</v>
      </c>
      <c r="I22" s="87">
        <f t="shared" si="1"/>
        <v>0</v>
      </c>
      <c r="J22" s="81"/>
      <c r="K22" s="68">
        <f t="shared" si="3"/>
        <v>0</v>
      </c>
      <c r="L22" s="81"/>
      <c r="M22" s="68">
        <f t="shared" si="4"/>
        <v>0</v>
      </c>
    </row>
    <row r="23" spans="1:13" x14ac:dyDescent="0.25">
      <c r="A23" s="39" t="str">
        <f t="shared" si="2"/>
        <v>URBANGeneral Hospitals</v>
      </c>
      <c r="B23" s="71" t="s">
        <v>32</v>
      </c>
      <c r="C23" s="57" t="s">
        <v>58</v>
      </c>
      <c r="D23" s="57" t="s">
        <v>158</v>
      </c>
      <c r="E23" s="81"/>
      <c r="F23" s="81"/>
      <c r="G23" s="81"/>
      <c r="H23" s="87">
        <f t="shared" si="0"/>
        <v>0</v>
      </c>
      <c r="I23" s="87">
        <f t="shared" si="1"/>
        <v>0</v>
      </c>
      <c r="J23" s="81"/>
      <c r="K23" s="68">
        <f t="shared" si="3"/>
        <v>0</v>
      </c>
      <c r="L23" s="81"/>
      <c r="M23" s="68">
        <f t="shared" si="4"/>
        <v>0</v>
      </c>
    </row>
    <row r="24" spans="1:13" x14ac:dyDescent="0.25">
      <c r="A24" s="39" t="str">
        <f t="shared" si="2"/>
        <v>URBANTransportation</v>
      </c>
      <c r="B24" s="71" t="s">
        <v>33</v>
      </c>
      <c r="C24" s="57" t="s">
        <v>58</v>
      </c>
      <c r="D24" s="57" t="s">
        <v>158</v>
      </c>
      <c r="E24" s="81"/>
      <c r="F24" s="81"/>
      <c r="G24" s="81"/>
      <c r="H24" s="87">
        <f t="shared" si="0"/>
        <v>0</v>
      </c>
      <c r="I24" s="87">
        <f t="shared" si="1"/>
        <v>0</v>
      </c>
      <c r="J24" s="81"/>
      <c r="K24" s="68">
        <f t="shared" si="3"/>
        <v>0</v>
      </c>
      <c r="L24" s="81"/>
      <c r="M24" s="68">
        <f t="shared" si="4"/>
        <v>0</v>
      </c>
    </row>
    <row r="25" spans="1:13" x14ac:dyDescent="0.25">
      <c r="A25" s="39" t="str">
        <f t="shared" si="2"/>
        <v>URBANAssisted Living Facilities</v>
      </c>
      <c r="B25" s="69" t="s">
        <v>30</v>
      </c>
      <c r="C25" s="57" t="s">
        <v>58</v>
      </c>
      <c r="D25" s="57" t="s">
        <v>65</v>
      </c>
      <c r="E25" s="81"/>
      <c r="F25" s="81"/>
      <c r="G25" s="81"/>
      <c r="H25" s="87">
        <f t="shared" si="0"/>
        <v>0</v>
      </c>
      <c r="I25" s="87">
        <f t="shared" si="1"/>
        <v>0</v>
      </c>
      <c r="J25" s="81"/>
      <c r="K25" s="68">
        <f t="shared" si="3"/>
        <v>0</v>
      </c>
      <c r="L25" s="81"/>
      <c r="M25" s="68">
        <f t="shared" si="4"/>
        <v>0</v>
      </c>
    </row>
    <row r="26" spans="1:13" x14ac:dyDescent="0.25">
      <c r="A26" s="39" t="str">
        <f t="shared" si="2"/>
        <v>URBANPersonal Care Service Agencies (PCS)</v>
      </c>
      <c r="B26" s="67" t="s">
        <v>193</v>
      </c>
      <c r="C26" s="57" t="s">
        <v>58</v>
      </c>
      <c r="D26" s="57" t="s">
        <v>65</v>
      </c>
      <c r="E26" s="81"/>
      <c r="F26" s="81"/>
      <c r="G26" s="81"/>
      <c r="H26" s="87">
        <f t="shared" si="0"/>
        <v>0</v>
      </c>
      <c r="I26" s="87">
        <f t="shared" si="1"/>
        <v>0</v>
      </c>
      <c r="J26" s="81"/>
      <c r="K26" s="68">
        <f t="shared" si="3"/>
        <v>0</v>
      </c>
      <c r="L26" s="81"/>
      <c r="M26" s="68">
        <f t="shared" si="4"/>
        <v>0</v>
      </c>
    </row>
    <row r="27" spans="1:13" x14ac:dyDescent="0.25">
      <c r="A27" s="39" t="str">
        <f t="shared" si="2"/>
        <v>URBANNursing Facilities</v>
      </c>
      <c r="B27" s="67" t="s">
        <v>31</v>
      </c>
      <c r="C27" s="57" t="s">
        <v>58</v>
      </c>
      <c r="D27" s="57" t="s">
        <v>65</v>
      </c>
      <c r="E27" s="81"/>
      <c r="F27" s="81"/>
      <c r="G27" s="81"/>
      <c r="H27" s="87">
        <f t="shared" si="0"/>
        <v>0</v>
      </c>
      <c r="I27" s="87">
        <f t="shared" si="1"/>
        <v>0</v>
      </c>
      <c r="J27" s="81"/>
      <c r="K27" s="68">
        <f t="shared" si="3"/>
        <v>0</v>
      </c>
      <c r="L27" s="81"/>
      <c r="M27" s="68">
        <f t="shared" si="4"/>
        <v>0</v>
      </c>
    </row>
    <row r="28" spans="1:13" x14ac:dyDescent="0.25">
      <c r="A28" s="39" t="str">
        <f t="shared" si="2"/>
        <v>URBANGeneral Hospitals</v>
      </c>
      <c r="B28" s="71" t="s">
        <v>32</v>
      </c>
      <c r="C28" s="57" t="s">
        <v>58</v>
      </c>
      <c r="D28" s="57" t="s">
        <v>65</v>
      </c>
      <c r="E28" s="81"/>
      <c r="F28" s="81"/>
      <c r="G28" s="81"/>
      <c r="H28" s="87">
        <f t="shared" si="0"/>
        <v>0</v>
      </c>
      <c r="I28" s="87">
        <f t="shared" si="1"/>
        <v>0</v>
      </c>
      <c r="J28" s="81"/>
      <c r="K28" s="68">
        <f t="shared" si="3"/>
        <v>0</v>
      </c>
      <c r="L28" s="81"/>
      <c r="M28" s="68">
        <f t="shared" si="4"/>
        <v>0</v>
      </c>
    </row>
    <row r="29" spans="1:13" x14ac:dyDescent="0.25">
      <c r="A29" s="39" t="str">
        <f t="shared" si="2"/>
        <v>URBANTransportation</v>
      </c>
      <c r="B29" s="71" t="s">
        <v>33</v>
      </c>
      <c r="C29" s="57" t="s">
        <v>58</v>
      </c>
      <c r="D29" s="57" t="s">
        <v>65</v>
      </c>
      <c r="E29" s="81"/>
      <c r="F29" s="81"/>
      <c r="G29" s="81"/>
      <c r="H29" s="87">
        <f t="shared" si="0"/>
        <v>0</v>
      </c>
      <c r="I29" s="87">
        <f t="shared" si="1"/>
        <v>0</v>
      </c>
      <c r="J29" s="81"/>
      <c r="K29" s="68">
        <f t="shared" si="3"/>
        <v>0</v>
      </c>
      <c r="L29" s="81"/>
      <c r="M29" s="68">
        <f t="shared" si="4"/>
        <v>0</v>
      </c>
    </row>
    <row r="30" spans="1:13" x14ac:dyDescent="0.25">
      <c r="A30" s="39" t="str">
        <f t="shared" si="2"/>
        <v>RURALAssisted Living Facilities</v>
      </c>
      <c r="B30" s="69" t="s">
        <v>30</v>
      </c>
      <c r="C30" s="57" t="s">
        <v>59</v>
      </c>
      <c r="D30" s="57" t="s">
        <v>66</v>
      </c>
      <c r="E30" s="81"/>
      <c r="F30" s="81"/>
      <c r="G30" s="81"/>
      <c r="H30" s="87">
        <f t="shared" si="0"/>
        <v>0</v>
      </c>
      <c r="I30" s="87">
        <f t="shared" si="1"/>
        <v>0</v>
      </c>
      <c r="J30" s="81"/>
      <c r="K30" s="68">
        <f t="shared" si="3"/>
        <v>0</v>
      </c>
      <c r="L30" s="81"/>
      <c r="M30" s="68">
        <f t="shared" si="4"/>
        <v>0</v>
      </c>
    </row>
    <row r="31" spans="1:13" x14ac:dyDescent="0.25">
      <c r="A31" s="39" t="str">
        <f t="shared" si="2"/>
        <v>RURALPersonal Care Service Agencies (PCS)</v>
      </c>
      <c r="B31" s="67" t="s">
        <v>193</v>
      </c>
      <c r="C31" s="57" t="s">
        <v>59</v>
      </c>
      <c r="D31" s="57" t="s">
        <v>66</v>
      </c>
      <c r="E31" s="81"/>
      <c r="F31" s="81"/>
      <c r="G31" s="81"/>
      <c r="H31" s="87">
        <f t="shared" si="0"/>
        <v>0</v>
      </c>
      <c r="I31" s="87">
        <f t="shared" si="1"/>
        <v>0</v>
      </c>
      <c r="J31" s="81"/>
      <c r="K31" s="68">
        <f t="shared" si="3"/>
        <v>0</v>
      </c>
      <c r="L31" s="81"/>
      <c r="M31" s="68">
        <f t="shared" si="4"/>
        <v>0</v>
      </c>
    </row>
    <row r="32" spans="1:13" x14ac:dyDescent="0.25">
      <c r="A32" s="39" t="str">
        <f t="shared" si="2"/>
        <v>RURALNursing Facilities</v>
      </c>
      <c r="B32" s="67" t="s">
        <v>31</v>
      </c>
      <c r="C32" s="57" t="s">
        <v>59</v>
      </c>
      <c r="D32" s="57" t="s">
        <v>66</v>
      </c>
      <c r="E32" s="81"/>
      <c r="F32" s="81"/>
      <c r="G32" s="81"/>
      <c r="H32" s="87">
        <f t="shared" si="0"/>
        <v>0</v>
      </c>
      <c r="I32" s="87">
        <f t="shared" si="1"/>
        <v>0</v>
      </c>
      <c r="J32" s="81"/>
      <c r="K32" s="68">
        <f t="shared" si="3"/>
        <v>0</v>
      </c>
      <c r="L32" s="81"/>
      <c r="M32" s="68">
        <f t="shared" si="4"/>
        <v>0</v>
      </c>
    </row>
    <row r="33" spans="1:13" x14ac:dyDescent="0.25">
      <c r="A33" s="39" t="str">
        <f t="shared" si="2"/>
        <v>RURALGeneral Hospitals</v>
      </c>
      <c r="B33" s="71" t="s">
        <v>32</v>
      </c>
      <c r="C33" s="57" t="s">
        <v>59</v>
      </c>
      <c r="D33" s="57" t="s">
        <v>66</v>
      </c>
      <c r="E33" s="81"/>
      <c r="F33" s="81"/>
      <c r="G33" s="81"/>
      <c r="H33" s="87">
        <f t="shared" si="0"/>
        <v>0</v>
      </c>
      <c r="I33" s="87">
        <f t="shared" si="1"/>
        <v>0</v>
      </c>
      <c r="J33" s="81"/>
      <c r="K33" s="68">
        <f t="shared" si="3"/>
        <v>0</v>
      </c>
      <c r="L33" s="81"/>
      <c r="M33" s="68">
        <f t="shared" si="4"/>
        <v>0</v>
      </c>
    </row>
    <row r="34" spans="1:13" x14ac:dyDescent="0.25">
      <c r="A34" s="39" t="str">
        <f t="shared" si="2"/>
        <v>RURALTransportation</v>
      </c>
      <c r="B34" s="71" t="s">
        <v>33</v>
      </c>
      <c r="C34" s="57" t="s">
        <v>59</v>
      </c>
      <c r="D34" s="57" t="s">
        <v>66</v>
      </c>
      <c r="E34" s="81"/>
      <c r="F34" s="81"/>
      <c r="G34" s="81"/>
      <c r="H34" s="87">
        <f t="shared" si="0"/>
        <v>0</v>
      </c>
      <c r="I34" s="87">
        <f t="shared" si="1"/>
        <v>0</v>
      </c>
      <c r="J34" s="81"/>
      <c r="K34" s="68">
        <f t="shared" si="3"/>
        <v>0</v>
      </c>
      <c r="L34" s="81"/>
      <c r="M34" s="68">
        <f t="shared" si="4"/>
        <v>0</v>
      </c>
    </row>
    <row r="35" spans="1:13" x14ac:dyDescent="0.25">
      <c r="A35" s="39" t="str">
        <f t="shared" si="2"/>
        <v>RURALAssisted Living Facilities</v>
      </c>
      <c r="B35" s="69" t="s">
        <v>30</v>
      </c>
      <c r="C35" s="57" t="s">
        <v>59</v>
      </c>
      <c r="D35" s="57" t="s">
        <v>67</v>
      </c>
      <c r="E35" s="81"/>
      <c r="F35" s="81"/>
      <c r="G35" s="81"/>
      <c r="H35" s="87">
        <f t="shared" si="0"/>
        <v>0</v>
      </c>
      <c r="I35" s="87">
        <f t="shared" si="1"/>
        <v>0</v>
      </c>
      <c r="J35" s="81"/>
      <c r="K35" s="68">
        <f t="shared" si="3"/>
        <v>0</v>
      </c>
      <c r="L35" s="81"/>
      <c r="M35" s="68">
        <f t="shared" si="4"/>
        <v>0</v>
      </c>
    </row>
    <row r="36" spans="1:13" x14ac:dyDescent="0.25">
      <c r="A36" s="39" t="str">
        <f t="shared" si="2"/>
        <v>RURALPersonal Care Service Agencies (PCS)</v>
      </c>
      <c r="B36" s="67" t="s">
        <v>193</v>
      </c>
      <c r="C36" s="57" t="s">
        <v>59</v>
      </c>
      <c r="D36" s="57" t="s">
        <v>67</v>
      </c>
      <c r="E36" s="81"/>
      <c r="F36" s="81"/>
      <c r="G36" s="81"/>
      <c r="H36" s="87">
        <f t="shared" si="0"/>
        <v>0</v>
      </c>
      <c r="I36" s="87">
        <f t="shared" si="1"/>
        <v>0</v>
      </c>
      <c r="J36" s="81"/>
      <c r="K36" s="68">
        <f t="shared" si="3"/>
        <v>0</v>
      </c>
      <c r="L36" s="81"/>
      <c r="M36" s="68">
        <f t="shared" si="4"/>
        <v>0</v>
      </c>
    </row>
    <row r="37" spans="1:13" x14ac:dyDescent="0.25">
      <c r="A37" s="39" t="str">
        <f t="shared" si="2"/>
        <v>RURALNursing Facilities</v>
      </c>
      <c r="B37" s="67" t="s">
        <v>31</v>
      </c>
      <c r="C37" s="57" t="s">
        <v>59</v>
      </c>
      <c r="D37" s="57" t="s">
        <v>67</v>
      </c>
      <c r="E37" s="81"/>
      <c r="F37" s="81"/>
      <c r="G37" s="81"/>
      <c r="H37" s="87">
        <f t="shared" si="0"/>
        <v>0</v>
      </c>
      <c r="I37" s="87">
        <f t="shared" si="1"/>
        <v>0</v>
      </c>
      <c r="J37" s="81"/>
      <c r="K37" s="68">
        <f t="shared" si="3"/>
        <v>0</v>
      </c>
      <c r="L37" s="81"/>
      <c r="M37" s="68">
        <f t="shared" si="4"/>
        <v>0</v>
      </c>
    </row>
    <row r="38" spans="1:13" x14ac:dyDescent="0.25">
      <c r="A38" s="39" t="str">
        <f t="shared" si="2"/>
        <v>RURALGeneral Hospitals</v>
      </c>
      <c r="B38" s="71" t="s">
        <v>32</v>
      </c>
      <c r="C38" s="57" t="s">
        <v>59</v>
      </c>
      <c r="D38" s="57" t="s">
        <v>67</v>
      </c>
      <c r="E38" s="81"/>
      <c r="F38" s="81"/>
      <c r="G38" s="81"/>
      <c r="H38" s="87">
        <f t="shared" si="0"/>
        <v>0</v>
      </c>
      <c r="I38" s="87">
        <f t="shared" si="1"/>
        <v>0</v>
      </c>
      <c r="J38" s="81"/>
      <c r="K38" s="68">
        <f t="shared" si="3"/>
        <v>0</v>
      </c>
      <c r="L38" s="81"/>
      <c r="M38" s="68">
        <f t="shared" si="4"/>
        <v>0</v>
      </c>
    </row>
    <row r="39" spans="1:13" x14ac:dyDescent="0.25">
      <c r="A39" s="39" t="str">
        <f t="shared" si="2"/>
        <v>RURALTransportation</v>
      </c>
      <c r="B39" s="71" t="s">
        <v>33</v>
      </c>
      <c r="C39" s="57" t="s">
        <v>59</v>
      </c>
      <c r="D39" s="57" t="s">
        <v>67</v>
      </c>
      <c r="E39" s="81"/>
      <c r="F39" s="81"/>
      <c r="G39" s="81"/>
      <c r="H39" s="87">
        <f t="shared" si="0"/>
        <v>0</v>
      </c>
      <c r="I39" s="87">
        <f t="shared" si="1"/>
        <v>0</v>
      </c>
      <c r="J39" s="81"/>
      <c r="K39" s="68">
        <f t="shared" si="3"/>
        <v>0</v>
      </c>
      <c r="L39" s="81"/>
      <c r="M39" s="68">
        <f t="shared" si="4"/>
        <v>0</v>
      </c>
    </row>
    <row r="40" spans="1:13" x14ac:dyDescent="0.25">
      <c r="A40" s="39" t="str">
        <f t="shared" si="2"/>
        <v>RURALAssisted Living Facilities</v>
      </c>
      <c r="B40" s="69" t="s">
        <v>30</v>
      </c>
      <c r="C40" s="57" t="s">
        <v>59</v>
      </c>
      <c r="D40" s="57" t="s">
        <v>68</v>
      </c>
      <c r="E40" s="81"/>
      <c r="F40" s="81"/>
      <c r="G40" s="81"/>
      <c r="H40" s="87">
        <f t="shared" si="0"/>
        <v>0</v>
      </c>
      <c r="I40" s="87">
        <f t="shared" si="1"/>
        <v>0</v>
      </c>
      <c r="J40" s="81"/>
      <c r="K40" s="68">
        <f t="shared" si="3"/>
        <v>0</v>
      </c>
      <c r="L40" s="81"/>
      <c r="M40" s="68">
        <f t="shared" si="4"/>
        <v>0</v>
      </c>
    </row>
    <row r="41" spans="1:13" x14ac:dyDescent="0.25">
      <c r="A41" s="39" t="str">
        <f t="shared" si="2"/>
        <v>RURALPersonal Care Service Agencies (PCS)</v>
      </c>
      <c r="B41" s="67" t="s">
        <v>193</v>
      </c>
      <c r="C41" s="57" t="s">
        <v>59</v>
      </c>
      <c r="D41" s="57" t="s">
        <v>68</v>
      </c>
      <c r="E41" s="81"/>
      <c r="F41" s="81"/>
      <c r="G41" s="81"/>
      <c r="H41" s="87">
        <f t="shared" si="0"/>
        <v>0</v>
      </c>
      <c r="I41" s="87">
        <f t="shared" si="1"/>
        <v>0</v>
      </c>
      <c r="J41" s="81"/>
      <c r="K41" s="68">
        <f t="shared" si="3"/>
        <v>0</v>
      </c>
      <c r="L41" s="81"/>
      <c r="M41" s="68">
        <f t="shared" si="4"/>
        <v>0</v>
      </c>
    </row>
    <row r="42" spans="1:13" x14ac:dyDescent="0.25">
      <c r="A42" s="39" t="str">
        <f t="shared" si="2"/>
        <v>RURALNursing Facilities</v>
      </c>
      <c r="B42" s="67" t="s">
        <v>31</v>
      </c>
      <c r="C42" s="57" t="s">
        <v>59</v>
      </c>
      <c r="D42" s="57" t="s">
        <v>68</v>
      </c>
      <c r="E42" s="81"/>
      <c r="F42" s="81"/>
      <c r="G42" s="81"/>
      <c r="H42" s="87">
        <f t="shared" si="0"/>
        <v>0</v>
      </c>
      <c r="I42" s="87">
        <f t="shared" si="1"/>
        <v>0</v>
      </c>
      <c r="J42" s="81"/>
      <c r="K42" s="68">
        <f t="shared" si="3"/>
        <v>0</v>
      </c>
      <c r="L42" s="81"/>
      <c r="M42" s="68">
        <f t="shared" si="4"/>
        <v>0</v>
      </c>
    </row>
    <row r="43" spans="1:13" x14ac:dyDescent="0.25">
      <c r="A43" s="39" t="str">
        <f t="shared" si="2"/>
        <v>RURALGeneral Hospitals</v>
      </c>
      <c r="B43" s="71" t="s">
        <v>32</v>
      </c>
      <c r="C43" s="57" t="s">
        <v>59</v>
      </c>
      <c r="D43" s="57" t="s">
        <v>68</v>
      </c>
      <c r="E43" s="81"/>
      <c r="F43" s="81"/>
      <c r="G43" s="81"/>
      <c r="H43" s="87">
        <f t="shared" si="0"/>
        <v>0</v>
      </c>
      <c r="I43" s="87">
        <f t="shared" si="1"/>
        <v>0</v>
      </c>
      <c r="J43" s="81"/>
      <c r="K43" s="68">
        <f t="shared" si="3"/>
        <v>0</v>
      </c>
      <c r="L43" s="81"/>
      <c r="M43" s="68">
        <f t="shared" si="4"/>
        <v>0</v>
      </c>
    </row>
    <row r="44" spans="1:13" x14ac:dyDescent="0.25">
      <c r="A44" s="39" t="str">
        <f t="shared" si="2"/>
        <v>RURALTransportation</v>
      </c>
      <c r="B44" s="71" t="s">
        <v>33</v>
      </c>
      <c r="C44" s="57" t="s">
        <v>59</v>
      </c>
      <c r="D44" s="57" t="s">
        <v>68</v>
      </c>
      <c r="E44" s="81"/>
      <c r="F44" s="81"/>
      <c r="G44" s="81"/>
      <c r="H44" s="87">
        <f t="shared" si="0"/>
        <v>0</v>
      </c>
      <c r="I44" s="87">
        <f t="shared" si="1"/>
        <v>0</v>
      </c>
      <c r="J44" s="81"/>
      <c r="K44" s="68">
        <f t="shared" si="3"/>
        <v>0</v>
      </c>
      <c r="L44" s="81"/>
      <c r="M44" s="68">
        <f t="shared" si="4"/>
        <v>0</v>
      </c>
    </row>
    <row r="45" spans="1:13" x14ac:dyDescent="0.25">
      <c r="A45" s="39" t="str">
        <f t="shared" si="2"/>
        <v>RURALAssisted Living Facilities</v>
      </c>
      <c r="B45" s="69" t="s">
        <v>30</v>
      </c>
      <c r="C45" s="57" t="s">
        <v>59</v>
      </c>
      <c r="D45" s="57" t="s">
        <v>69</v>
      </c>
      <c r="E45" s="81"/>
      <c r="F45" s="81"/>
      <c r="G45" s="81"/>
      <c r="H45" s="87">
        <f t="shared" si="0"/>
        <v>0</v>
      </c>
      <c r="I45" s="87">
        <f t="shared" si="1"/>
        <v>0</v>
      </c>
      <c r="J45" s="81"/>
      <c r="K45" s="68">
        <f t="shared" si="3"/>
        <v>0</v>
      </c>
      <c r="L45" s="81"/>
      <c r="M45" s="68">
        <f t="shared" si="4"/>
        <v>0</v>
      </c>
    </row>
    <row r="46" spans="1:13" x14ac:dyDescent="0.25">
      <c r="A46" s="39" t="str">
        <f t="shared" si="2"/>
        <v>RURALPersonal Care Service Agencies (PCS)</v>
      </c>
      <c r="B46" s="67" t="s">
        <v>193</v>
      </c>
      <c r="C46" s="57" t="s">
        <v>59</v>
      </c>
      <c r="D46" s="57" t="s">
        <v>69</v>
      </c>
      <c r="E46" s="81"/>
      <c r="F46" s="81"/>
      <c r="G46" s="81"/>
      <c r="H46" s="87">
        <f t="shared" si="0"/>
        <v>0</v>
      </c>
      <c r="I46" s="87">
        <f t="shared" si="1"/>
        <v>0</v>
      </c>
      <c r="J46" s="81"/>
      <c r="K46" s="68">
        <f t="shared" si="3"/>
        <v>0</v>
      </c>
      <c r="L46" s="81"/>
      <c r="M46" s="68">
        <f t="shared" si="4"/>
        <v>0</v>
      </c>
    </row>
    <row r="47" spans="1:13" x14ac:dyDescent="0.25">
      <c r="A47" s="39" t="str">
        <f t="shared" si="2"/>
        <v>RURALNursing Facilities</v>
      </c>
      <c r="B47" s="67" t="s">
        <v>31</v>
      </c>
      <c r="C47" s="57" t="s">
        <v>59</v>
      </c>
      <c r="D47" s="57" t="s">
        <v>69</v>
      </c>
      <c r="E47" s="81"/>
      <c r="F47" s="81"/>
      <c r="G47" s="81"/>
      <c r="H47" s="87">
        <f t="shared" si="0"/>
        <v>0</v>
      </c>
      <c r="I47" s="87">
        <f t="shared" si="1"/>
        <v>0</v>
      </c>
      <c r="J47" s="81"/>
      <c r="K47" s="68">
        <f t="shared" si="3"/>
        <v>0</v>
      </c>
      <c r="L47" s="81"/>
      <c r="M47" s="68">
        <f t="shared" si="4"/>
        <v>0</v>
      </c>
    </row>
    <row r="48" spans="1:13" x14ac:dyDescent="0.25">
      <c r="A48" s="39" t="str">
        <f t="shared" si="2"/>
        <v>RURALGeneral Hospitals</v>
      </c>
      <c r="B48" s="71" t="s">
        <v>32</v>
      </c>
      <c r="C48" s="57" t="s">
        <v>59</v>
      </c>
      <c r="D48" s="57" t="s">
        <v>69</v>
      </c>
      <c r="E48" s="81"/>
      <c r="F48" s="81"/>
      <c r="G48" s="81"/>
      <c r="H48" s="87">
        <f t="shared" si="0"/>
        <v>0</v>
      </c>
      <c r="I48" s="87">
        <f t="shared" si="1"/>
        <v>0</v>
      </c>
      <c r="J48" s="81"/>
      <c r="K48" s="68">
        <f t="shared" si="3"/>
        <v>0</v>
      </c>
      <c r="L48" s="81"/>
      <c r="M48" s="68">
        <f t="shared" si="4"/>
        <v>0</v>
      </c>
    </row>
    <row r="49" spans="1:13" x14ac:dyDescent="0.25">
      <c r="A49" s="39" t="str">
        <f t="shared" si="2"/>
        <v>RURALTransportation</v>
      </c>
      <c r="B49" s="71" t="s">
        <v>33</v>
      </c>
      <c r="C49" s="57" t="s">
        <v>59</v>
      </c>
      <c r="D49" s="57" t="s">
        <v>69</v>
      </c>
      <c r="E49" s="81"/>
      <c r="F49" s="81"/>
      <c r="G49" s="81"/>
      <c r="H49" s="87">
        <f t="shared" si="0"/>
        <v>0</v>
      </c>
      <c r="I49" s="87">
        <f t="shared" si="1"/>
        <v>0</v>
      </c>
      <c r="J49" s="81"/>
      <c r="K49" s="68">
        <f t="shared" si="3"/>
        <v>0</v>
      </c>
      <c r="L49" s="81"/>
      <c r="M49" s="68">
        <f t="shared" si="4"/>
        <v>0</v>
      </c>
    </row>
    <row r="50" spans="1:13" x14ac:dyDescent="0.25">
      <c r="A50" s="39" t="str">
        <f t="shared" si="2"/>
        <v>RURALAssisted Living Facilities</v>
      </c>
      <c r="B50" s="69" t="s">
        <v>30</v>
      </c>
      <c r="C50" s="57" t="s">
        <v>59</v>
      </c>
      <c r="D50" s="57" t="s">
        <v>70</v>
      </c>
      <c r="E50" s="81"/>
      <c r="F50" s="81"/>
      <c r="G50" s="81"/>
      <c r="H50" s="87">
        <f t="shared" si="0"/>
        <v>0</v>
      </c>
      <c r="I50" s="87">
        <f t="shared" si="1"/>
        <v>0</v>
      </c>
      <c r="J50" s="81"/>
      <c r="K50" s="68">
        <f t="shared" si="3"/>
        <v>0</v>
      </c>
      <c r="L50" s="81"/>
      <c r="M50" s="68">
        <f t="shared" si="4"/>
        <v>0</v>
      </c>
    </row>
    <row r="51" spans="1:13" x14ac:dyDescent="0.25">
      <c r="A51" s="39" t="str">
        <f t="shared" si="2"/>
        <v>RURALPersonal Care Service Agencies (PCS)</v>
      </c>
      <c r="B51" s="67" t="s">
        <v>193</v>
      </c>
      <c r="C51" s="57" t="s">
        <v>59</v>
      </c>
      <c r="D51" s="57" t="s">
        <v>70</v>
      </c>
      <c r="E51" s="81"/>
      <c r="F51" s="81"/>
      <c r="G51" s="81"/>
      <c r="H51" s="87">
        <f t="shared" si="0"/>
        <v>0</v>
      </c>
      <c r="I51" s="87">
        <f t="shared" si="1"/>
        <v>0</v>
      </c>
      <c r="J51" s="81"/>
      <c r="K51" s="68">
        <f t="shared" si="3"/>
        <v>0</v>
      </c>
      <c r="L51" s="81"/>
      <c r="M51" s="68">
        <f t="shared" si="4"/>
        <v>0</v>
      </c>
    </row>
    <row r="52" spans="1:13" x14ac:dyDescent="0.25">
      <c r="A52" s="39" t="str">
        <f t="shared" si="2"/>
        <v>RURALNursing Facilities</v>
      </c>
      <c r="B52" s="67" t="s">
        <v>31</v>
      </c>
      <c r="C52" s="57" t="s">
        <v>59</v>
      </c>
      <c r="D52" s="57" t="s">
        <v>70</v>
      </c>
      <c r="E52" s="81"/>
      <c r="F52" s="81"/>
      <c r="G52" s="81"/>
      <c r="H52" s="87">
        <f t="shared" si="0"/>
        <v>0</v>
      </c>
      <c r="I52" s="87">
        <f t="shared" si="1"/>
        <v>0</v>
      </c>
      <c r="J52" s="81"/>
      <c r="K52" s="68">
        <f t="shared" si="3"/>
        <v>0</v>
      </c>
      <c r="L52" s="81"/>
      <c r="M52" s="68">
        <f t="shared" si="4"/>
        <v>0</v>
      </c>
    </row>
    <row r="53" spans="1:13" x14ac:dyDescent="0.25">
      <c r="A53" s="39" t="str">
        <f t="shared" si="2"/>
        <v>RURALGeneral Hospitals</v>
      </c>
      <c r="B53" s="71" t="s">
        <v>32</v>
      </c>
      <c r="C53" s="57" t="s">
        <v>59</v>
      </c>
      <c r="D53" s="57" t="s">
        <v>70</v>
      </c>
      <c r="E53" s="81"/>
      <c r="F53" s="81"/>
      <c r="G53" s="81"/>
      <c r="H53" s="87">
        <f t="shared" si="0"/>
        <v>0</v>
      </c>
      <c r="I53" s="87">
        <f t="shared" si="1"/>
        <v>0</v>
      </c>
      <c r="J53" s="81"/>
      <c r="K53" s="68">
        <f t="shared" si="3"/>
        <v>0</v>
      </c>
      <c r="L53" s="81"/>
      <c r="M53" s="68">
        <f t="shared" si="4"/>
        <v>0</v>
      </c>
    </row>
    <row r="54" spans="1:13" x14ac:dyDescent="0.25">
      <c r="A54" s="39" t="str">
        <f t="shared" si="2"/>
        <v>RURALTransportation</v>
      </c>
      <c r="B54" s="71" t="s">
        <v>33</v>
      </c>
      <c r="C54" s="57" t="s">
        <v>59</v>
      </c>
      <c r="D54" s="57" t="s">
        <v>70</v>
      </c>
      <c r="E54" s="81"/>
      <c r="F54" s="81"/>
      <c r="G54" s="81"/>
      <c r="H54" s="87">
        <f t="shared" si="0"/>
        <v>0</v>
      </c>
      <c r="I54" s="87">
        <f t="shared" si="1"/>
        <v>0</v>
      </c>
      <c r="J54" s="81"/>
      <c r="K54" s="68">
        <f t="shared" si="3"/>
        <v>0</v>
      </c>
      <c r="L54" s="81"/>
      <c r="M54" s="68">
        <f t="shared" si="4"/>
        <v>0</v>
      </c>
    </row>
    <row r="55" spans="1:13" x14ac:dyDescent="0.25">
      <c r="A55" s="39" t="str">
        <f t="shared" si="2"/>
        <v>RURALAssisted Living Facilities</v>
      </c>
      <c r="B55" s="69" t="s">
        <v>30</v>
      </c>
      <c r="C55" s="57" t="s">
        <v>59</v>
      </c>
      <c r="D55" s="57" t="s">
        <v>71</v>
      </c>
      <c r="E55" s="81"/>
      <c r="F55" s="81"/>
      <c r="G55" s="81"/>
      <c r="H55" s="87">
        <f t="shared" si="0"/>
        <v>0</v>
      </c>
      <c r="I55" s="87">
        <f t="shared" si="1"/>
        <v>0</v>
      </c>
      <c r="J55" s="81"/>
      <c r="K55" s="68">
        <f t="shared" si="3"/>
        <v>0</v>
      </c>
      <c r="L55" s="81"/>
      <c r="M55" s="68">
        <f t="shared" si="4"/>
        <v>0</v>
      </c>
    </row>
    <row r="56" spans="1:13" x14ac:dyDescent="0.25">
      <c r="A56" s="39" t="str">
        <f t="shared" si="2"/>
        <v>RURALPersonal Care Service Agencies (PCS)</v>
      </c>
      <c r="B56" s="67" t="s">
        <v>193</v>
      </c>
      <c r="C56" s="57" t="s">
        <v>59</v>
      </c>
      <c r="D56" s="57" t="s">
        <v>71</v>
      </c>
      <c r="E56" s="81"/>
      <c r="F56" s="81"/>
      <c r="G56" s="81"/>
      <c r="H56" s="87">
        <f t="shared" si="0"/>
        <v>0</v>
      </c>
      <c r="I56" s="87">
        <f t="shared" si="1"/>
        <v>0</v>
      </c>
      <c r="J56" s="81"/>
      <c r="K56" s="68">
        <f t="shared" si="3"/>
        <v>0</v>
      </c>
      <c r="L56" s="81"/>
      <c r="M56" s="68">
        <f t="shared" si="4"/>
        <v>0</v>
      </c>
    </row>
    <row r="57" spans="1:13" x14ac:dyDescent="0.25">
      <c r="A57" s="39" t="str">
        <f t="shared" si="2"/>
        <v>RURALNursing Facilities</v>
      </c>
      <c r="B57" s="67" t="s">
        <v>31</v>
      </c>
      <c r="C57" s="57" t="s">
        <v>59</v>
      </c>
      <c r="D57" s="57" t="s">
        <v>71</v>
      </c>
      <c r="E57" s="81"/>
      <c r="F57" s="81"/>
      <c r="G57" s="81"/>
      <c r="H57" s="87">
        <f t="shared" si="0"/>
        <v>0</v>
      </c>
      <c r="I57" s="87">
        <f t="shared" si="1"/>
        <v>0</v>
      </c>
      <c r="J57" s="81"/>
      <c r="K57" s="68">
        <f t="shared" si="3"/>
        <v>0</v>
      </c>
      <c r="L57" s="81"/>
      <c r="M57" s="68">
        <f t="shared" si="4"/>
        <v>0</v>
      </c>
    </row>
    <row r="58" spans="1:13" x14ac:dyDescent="0.25">
      <c r="A58" s="39" t="str">
        <f t="shared" si="2"/>
        <v>RURALGeneral Hospitals</v>
      </c>
      <c r="B58" s="71" t="s">
        <v>32</v>
      </c>
      <c r="C58" s="57" t="s">
        <v>59</v>
      </c>
      <c r="D58" s="57" t="s">
        <v>71</v>
      </c>
      <c r="E58" s="81"/>
      <c r="F58" s="81"/>
      <c r="G58" s="81"/>
      <c r="H58" s="87">
        <f t="shared" si="0"/>
        <v>0</v>
      </c>
      <c r="I58" s="87">
        <f t="shared" si="1"/>
        <v>0</v>
      </c>
      <c r="J58" s="81"/>
      <c r="K58" s="68">
        <f t="shared" si="3"/>
        <v>0</v>
      </c>
      <c r="L58" s="81"/>
      <c r="M58" s="68">
        <f t="shared" si="4"/>
        <v>0</v>
      </c>
    </row>
    <row r="59" spans="1:13" x14ac:dyDescent="0.25">
      <c r="A59" s="39" t="str">
        <f t="shared" si="2"/>
        <v>RURALTransportation</v>
      </c>
      <c r="B59" s="71" t="s">
        <v>33</v>
      </c>
      <c r="C59" s="57" t="s">
        <v>59</v>
      </c>
      <c r="D59" s="57" t="s">
        <v>71</v>
      </c>
      <c r="E59" s="81"/>
      <c r="F59" s="81"/>
      <c r="G59" s="81"/>
      <c r="H59" s="87">
        <f t="shared" si="0"/>
        <v>0</v>
      </c>
      <c r="I59" s="87">
        <f t="shared" si="1"/>
        <v>0</v>
      </c>
      <c r="J59" s="81"/>
      <c r="K59" s="68">
        <f t="shared" si="3"/>
        <v>0</v>
      </c>
      <c r="L59" s="81"/>
      <c r="M59" s="68">
        <f t="shared" si="4"/>
        <v>0</v>
      </c>
    </row>
    <row r="60" spans="1:13" x14ac:dyDescent="0.25">
      <c r="A60" s="39" t="str">
        <f t="shared" si="2"/>
        <v>RURALAssisted Living Facilities</v>
      </c>
      <c r="B60" s="69" t="s">
        <v>30</v>
      </c>
      <c r="C60" s="57" t="s">
        <v>59</v>
      </c>
      <c r="D60" s="57" t="s">
        <v>72</v>
      </c>
      <c r="E60" s="81"/>
      <c r="F60" s="81"/>
      <c r="G60" s="81"/>
      <c r="H60" s="87">
        <f t="shared" si="0"/>
        <v>0</v>
      </c>
      <c r="I60" s="87">
        <f t="shared" si="1"/>
        <v>0</v>
      </c>
      <c r="J60" s="81"/>
      <c r="K60" s="68">
        <f t="shared" si="3"/>
        <v>0</v>
      </c>
      <c r="L60" s="81"/>
      <c r="M60" s="68">
        <f t="shared" si="4"/>
        <v>0</v>
      </c>
    </row>
    <row r="61" spans="1:13" x14ac:dyDescent="0.25">
      <c r="A61" s="39" t="str">
        <f t="shared" si="2"/>
        <v>RURALPersonal Care Service Agencies (PCS)</v>
      </c>
      <c r="B61" s="67" t="s">
        <v>193</v>
      </c>
      <c r="C61" s="57" t="s">
        <v>59</v>
      </c>
      <c r="D61" s="57" t="s">
        <v>72</v>
      </c>
      <c r="E61" s="81"/>
      <c r="F61" s="81"/>
      <c r="G61" s="81"/>
      <c r="H61" s="87">
        <f t="shared" si="0"/>
        <v>0</v>
      </c>
      <c r="I61" s="87">
        <f t="shared" si="1"/>
        <v>0</v>
      </c>
      <c r="J61" s="81"/>
      <c r="K61" s="68">
        <f t="shared" si="3"/>
        <v>0</v>
      </c>
      <c r="L61" s="81"/>
      <c r="M61" s="68">
        <f t="shared" si="4"/>
        <v>0</v>
      </c>
    </row>
    <row r="62" spans="1:13" x14ac:dyDescent="0.25">
      <c r="A62" s="39" t="str">
        <f t="shared" si="2"/>
        <v>RURALNursing Facilities</v>
      </c>
      <c r="B62" s="67" t="s">
        <v>31</v>
      </c>
      <c r="C62" s="57" t="s">
        <v>59</v>
      </c>
      <c r="D62" s="57" t="s">
        <v>72</v>
      </c>
      <c r="E62" s="81"/>
      <c r="F62" s="81"/>
      <c r="G62" s="81"/>
      <c r="H62" s="87">
        <f t="shared" si="0"/>
        <v>0</v>
      </c>
      <c r="I62" s="87">
        <f t="shared" si="1"/>
        <v>0</v>
      </c>
      <c r="J62" s="81"/>
      <c r="K62" s="68">
        <f t="shared" si="3"/>
        <v>0</v>
      </c>
      <c r="L62" s="81"/>
      <c r="M62" s="68">
        <f t="shared" si="4"/>
        <v>0</v>
      </c>
    </row>
    <row r="63" spans="1:13" x14ac:dyDescent="0.25">
      <c r="A63" s="39" t="str">
        <f t="shared" si="2"/>
        <v>RURALGeneral Hospitals</v>
      </c>
      <c r="B63" s="71" t="s">
        <v>32</v>
      </c>
      <c r="C63" s="57" t="s">
        <v>59</v>
      </c>
      <c r="D63" s="57" t="s">
        <v>72</v>
      </c>
      <c r="E63" s="81"/>
      <c r="F63" s="81"/>
      <c r="G63" s="81"/>
      <c r="H63" s="87">
        <f t="shared" si="0"/>
        <v>0</v>
      </c>
      <c r="I63" s="87">
        <f t="shared" si="1"/>
        <v>0</v>
      </c>
      <c r="J63" s="81"/>
      <c r="K63" s="68">
        <f t="shared" si="3"/>
        <v>0</v>
      </c>
      <c r="L63" s="81"/>
      <c r="M63" s="68">
        <f t="shared" si="4"/>
        <v>0</v>
      </c>
    </row>
    <row r="64" spans="1:13" x14ac:dyDescent="0.25">
      <c r="A64" s="39" t="str">
        <f t="shared" si="2"/>
        <v>RURALTransportation</v>
      </c>
      <c r="B64" s="71" t="s">
        <v>33</v>
      </c>
      <c r="C64" s="57" t="s">
        <v>59</v>
      </c>
      <c r="D64" s="57" t="s">
        <v>72</v>
      </c>
      <c r="E64" s="81"/>
      <c r="F64" s="81"/>
      <c r="G64" s="81"/>
      <c r="H64" s="87">
        <f t="shared" si="0"/>
        <v>0</v>
      </c>
      <c r="I64" s="87">
        <f t="shared" si="1"/>
        <v>0</v>
      </c>
      <c r="J64" s="81"/>
      <c r="K64" s="68">
        <f t="shared" si="3"/>
        <v>0</v>
      </c>
      <c r="L64" s="81"/>
      <c r="M64" s="68">
        <f t="shared" si="4"/>
        <v>0</v>
      </c>
    </row>
    <row r="65" spans="1:13" x14ac:dyDescent="0.25">
      <c r="A65" s="39" t="str">
        <f t="shared" si="2"/>
        <v>RURALAssisted Living Facilities</v>
      </c>
      <c r="B65" s="69" t="s">
        <v>30</v>
      </c>
      <c r="C65" s="57" t="s">
        <v>59</v>
      </c>
      <c r="D65" s="57" t="s">
        <v>73</v>
      </c>
      <c r="E65" s="81"/>
      <c r="F65" s="81"/>
      <c r="G65" s="81"/>
      <c r="H65" s="87">
        <f t="shared" si="0"/>
        <v>0</v>
      </c>
      <c r="I65" s="87">
        <f t="shared" si="1"/>
        <v>0</v>
      </c>
      <c r="J65" s="81"/>
      <c r="K65" s="68">
        <f t="shared" si="3"/>
        <v>0</v>
      </c>
      <c r="L65" s="81"/>
      <c r="M65" s="68">
        <f t="shared" si="4"/>
        <v>0</v>
      </c>
    </row>
    <row r="66" spans="1:13" x14ac:dyDescent="0.25">
      <c r="A66" s="39" t="str">
        <f t="shared" si="2"/>
        <v>RURALPersonal Care Service Agencies (PCS)</v>
      </c>
      <c r="B66" s="67" t="s">
        <v>193</v>
      </c>
      <c r="C66" s="57" t="s">
        <v>59</v>
      </c>
      <c r="D66" s="57" t="s">
        <v>73</v>
      </c>
      <c r="E66" s="81"/>
      <c r="F66" s="81"/>
      <c r="G66" s="81"/>
      <c r="H66" s="87">
        <f t="shared" si="0"/>
        <v>0</v>
      </c>
      <c r="I66" s="87">
        <f t="shared" si="1"/>
        <v>0</v>
      </c>
      <c r="J66" s="81"/>
      <c r="K66" s="68">
        <f t="shared" si="3"/>
        <v>0</v>
      </c>
      <c r="L66" s="81"/>
      <c r="M66" s="68">
        <f t="shared" si="4"/>
        <v>0</v>
      </c>
    </row>
    <row r="67" spans="1:13" x14ac:dyDescent="0.25">
      <c r="A67" s="39" t="str">
        <f t="shared" si="2"/>
        <v>RURALNursing Facilities</v>
      </c>
      <c r="B67" s="67" t="s">
        <v>31</v>
      </c>
      <c r="C67" s="57" t="s">
        <v>59</v>
      </c>
      <c r="D67" s="57" t="s">
        <v>73</v>
      </c>
      <c r="E67" s="81"/>
      <c r="F67" s="81"/>
      <c r="G67" s="81"/>
      <c r="H67" s="87">
        <f t="shared" si="0"/>
        <v>0</v>
      </c>
      <c r="I67" s="87">
        <f t="shared" si="1"/>
        <v>0</v>
      </c>
      <c r="J67" s="81"/>
      <c r="K67" s="68">
        <f t="shared" si="3"/>
        <v>0</v>
      </c>
      <c r="L67" s="81"/>
      <c r="M67" s="68">
        <f t="shared" si="4"/>
        <v>0</v>
      </c>
    </row>
    <row r="68" spans="1:13" x14ac:dyDescent="0.25">
      <c r="A68" s="39" t="str">
        <f t="shared" si="2"/>
        <v>RURALGeneral Hospitals</v>
      </c>
      <c r="B68" s="71" t="s">
        <v>32</v>
      </c>
      <c r="C68" s="57" t="s">
        <v>59</v>
      </c>
      <c r="D68" s="57" t="s">
        <v>73</v>
      </c>
      <c r="E68" s="81"/>
      <c r="F68" s="81"/>
      <c r="G68" s="81"/>
      <c r="H68" s="87">
        <f t="shared" si="0"/>
        <v>0</v>
      </c>
      <c r="I68" s="87">
        <f t="shared" si="1"/>
        <v>0</v>
      </c>
      <c r="J68" s="81"/>
      <c r="K68" s="68">
        <f t="shared" si="3"/>
        <v>0</v>
      </c>
      <c r="L68" s="81"/>
      <c r="M68" s="68">
        <f t="shared" si="4"/>
        <v>0</v>
      </c>
    </row>
    <row r="69" spans="1:13" x14ac:dyDescent="0.25">
      <c r="A69" s="39" t="str">
        <f t="shared" si="2"/>
        <v>RURALTransportation</v>
      </c>
      <c r="B69" s="71" t="s">
        <v>33</v>
      </c>
      <c r="C69" s="57" t="s">
        <v>59</v>
      </c>
      <c r="D69" s="57" t="s">
        <v>73</v>
      </c>
      <c r="E69" s="81"/>
      <c r="F69" s="81"/>
      <c r="G69" s="81"/>
      <c r="H69" s="87">
        <f t="shared" si="0"/>
        <v>0</v>
      </c>
      <c r="I69" s="87">
        <f t="shared" si="1"/>
        <v>0</v>
      </c>
      <c r="J69" s="81"/>
      <c r="K69" s="68">
        <f t="shared" si="3"/>
        <v>0</v>
      </c>
      <c r="L69" s="81"/>
      <c r="M69" s="68">
        <f t="shared" si="4"/>
        <v>0</v>
      </c>
    </row>
    <row r="70" spans="1:13" x14ac:dyDescent="0.25">
      <c r="A70" s="39" t="str">
        <f t="shared" si="2"/>
        <v>RURALAssisted Living Facilities</v>
      </c>
      <c r="B70" s="69" t="s">
        <v>30</v>
      </c>
      <c r="C70" s="57" t="s">
        <v>59</v>
      </c>
      <c r="D70" s="57" t="s">
        <v>74</v>
      </c>
      <c r="E70" s="81"/>
      <c r="F70" s="81"/>
      <c r="G70" s="81"/>
      <c r="H70" s="87">
        <f t="shared" si="0"/>
        <v>0</v>
      </c>
      <c r="I70" s="87">
        <f t="shared" si="1"/>
        <v>0</v>
      </c>
      <c r="J70" s="81"/>
      <c r="K70" s="68">
        <f t="shared" si="3"/>
        <v>0</v>
      </c>
      <c r="L70" s="81"/>
      <c r="M70" s="68">
        <f t="shared" si="4"/>
        <v>0</v>
      </c>
    </row>
    <row r="71" spans="1:13" x14ac:dyDescent="0.25">
      <c r="A71" s="39" t="str">
        <f t="shared" si="2"/>
        <v>RURALPersonal Care Service Agencies (PCS)</v>
      </c>
      <c r="B71" s="67" t="s">
        <v>193</v>
      </c>
      <c r="C71" s="57" t="s">
        <v>59</v>
      </c>
      <c r="D71" s="57" t="s">
        <v>74</v>
      </c>
      <c r="E71" s="81"/>
      <c r="F71" s="81"/>
      <c r="G71" s="81"/>
      <c r="H71" s="87">
        <f t="shared" si="0"/>
        <v>0</v>
      </c>
      <c r="I71" s="87">
        <f t="shared" si="1"/>
        <v>0</v>
      </c>
      <c r="J71" s="81"/>
      <c r="K71" s="68">
        <f t="shared" si="3"/>
        <v>0</v>
      </c>
      <c r="L71" s="81"/>
      <c r="M71" s="68">
        <f t="shared" si="4"/>
        <v>0</v>
      </c>
    </row>
    <row r="72" spans="1:13" x14ac:dyDescent="0.25">
      <c r="A72" s="39" t="str">
        <f t="shared" si="2"/>
        <v>RURALNursing Facilities</v>
      </c>
      <c r="B72" s="67" t="s">
        <v>31</v>
      </c>
      <c r="C72" s="57" t="s">
        <v>59</v>
      </c>
      <c r="D72" s="57" t="s">
        <v>74</v>
      </c>
      <c r="E72" s="81"/>
      <c r="F72" s="81"/>
      <c r="G72" s="81"/>
      <c r="H72" s="87">
        <f t="shared" si="0"/>
        <v>0</v>
      </c>
      <c r="I72" s="87">
        <f t="shared" si="1"/>
        <v>0</v>
      </c>
      <c r="J72" s="81"/>
      <c r="K72" s="68">
        <f t="shared" si="3"/>
        <v>0</v>
      </c>
      <c r="L72" s="81"/>
      <c r="M72" s="68">
        <f t="shared" si="4"/>
        <v>0</v>
      </c>
    </row>
    <row r="73" spans="1:13" x14ac:dyDescent="0.25">
      <c r="A73" s="39" t="str">
        <f t="shared" si="2"/>
        <v>RURALGeneral Hospitals</v>
      </c>
      <c r="B73" s="71" t="s">
        <v>32</v>
      </c>
      <c r="C73" s="57" t="s">
        <v>59</v>
      </c>
      <c r="D73" s="57" t="s">
        <v>74</v>
      </c>
      <c r="E73" s="81"/>
      <c r="F73" s="81"/>
      <c r="G73" s="81"/>
      <c r="H73" s="87">
        <f t="shared" si="0"/>
        <v>0</v>
      </c>
      <c r="I73" s="87">
        <f t="shared" si="1"/>
        <v>0</v>
      </c>
      <c r="J73" s="81"/>
      <c r="K73" s="68">
        <f t="shared" si="3"/>
        <v>0</v>
      </c>
      <c r="L73" s="81"/>
      <c r="M73" s="68">
        <f t="shared" si="4"/>
        <v>0</v>
      </c>
    </row>
    <row r="74" spans="1:13" x14ac:dyDescent="0.25">
      <c r="A74" s="39" t="str">
        <f t="shared" si="2"/>
        <v>RURALTransportation</v>
      </c>
      <c r="B74" s="71" t="s">
        <v>33</v>
      </c>
      <c r="C74" s="57" t="s">
        <v>59</v>
      </c>
      <c r="D74" s="57" t="s">
        <v>74</v>
      </c>
      <c r="E74" s="81"/>
      <c r="F74" s="81"/>
      <c r="G74" s="81"/>
      <c r="H74" s="87">
        <f t="shared" ref="H74:H137" si="5">F74+G74</f>
        <v>0</v>
      </c>
      <c r="I74" s="87">
        <f t="shared" ref="I74:I137" si="6">J74+L74</f>
        <v>0</v>
      </c>
      <c r="J74" s="81"/>
      <c r="K74" s="68">
        <f t="shared" si="3"/>
        <v>0</v>
      </c>
      <c r="L74" s="81"/>
      <c r="M74" s="68">
        <f t="shared" si="4"/>
        <v>0</v>
      </c>
    </row>
    <row r="75" spans="1:13" x14ac:dyDescent="0.25">
      <c r="A75" s="39" t="str">
        <f t="shared" ref="A75:A138" si="7">C75&amp;B75</f>
        <v>RURALAssisted Living Facilities</v>
      </c>
      <c r="B75" s="69" t="s">
        <v>30</v>
      </c>
      <c r="C75" s="57" t="s">
        <v>59</v>
      </c>
      <c r="D75" s="57" t="s">
        <v>75</v>
      </c>
      <c r="E75" s="81"/>
      <c r="F75" s="81"/>
      <c r="G75" s="81"/>
      <c r="H75" s="87">
        <f t="shared" si="5"/>
        <v>0</v>
      </c>
      <c r="I75" s="87">
        <f t="shared" si="6"/>
        <v>0</v>
      </c>
      <c r="J75" s="81"/>
      <c r="K75" s="68">
        <f t="shared" ref="K75:K138" si="8">IFERROR(ROUND(J75/$I75,3),0)</f>
        <v>0</v>
      </c>
      <c r="L75" s="81"/>
      <c r="M75" s="68">
        <f t="shared" ref="M75:M138" si="9">IFERROR(ROUND(L75/$I75,3),0)</f>
        <v>0</v>
      </c>
    </row>
    <row r="76" spans="1:13" x14ac:dyDescent="0.25">
      <c r="A76" s="39" t="str">
        <f t="shared" si="7"/>
        <v>RURALPersonal Care Service Agencies (PCS)</v>
      </c>
      <c r="B76" s="67" t="s">
        <v>193</v>
      </c>
      <c r="C76" s="57" t="s">
        <v>59</v>
      </c>
      <c r="D76" s="57" t="s">
        <v>75</v>
      </c>
      <c r="E76" s="81"/>
      <c r="F76" s="81"/>
      <c r="G76" s="81"/>
      <c r="H76" s="87">
        <f t="shared" si="5"/>
        <v>0</v>
      </c>
      <c r="I76" s="87">
        <f t="shared" si="6"/>
        <v>0</v>
      </c>
      <c r="J76" s="81"/>
      <c r="K76" s="68">
        <f t="shared" si="8"/>
        <v>0</v>
      </c>
      <c r="L76" s="81"/>
      <c r="M76" s="68">
        <f t="shared" si="9"/>
        <v>0</v>
      </c>
    </row>
    <row r="77" spans="1:13" x14ac:dyDescent="0.25">
      <c r="A77" s="39" t="str">
        <f t="shared" si="7"/>
        <v>RURALNursing Facilities</v>
      </c>
      <c r="B77" s="67" t="s">
        <v>31</v>
      </c>
      <c r="C77" s="57" t="s">
        <v>59</v>
      </c>
      <c r="D77" s="57" t="s">
        <v>75</v>
      </c>
      <c r="E77" s="81"/>
      <c r="F77" s="81"/>
      <c r="G77" s="81"/>
      <c r="H77" s="87">
        <f t="shared" si="5"/>
        <v>0</v>
      </c>
      <c r="I77" s="87">
        <f t="shared" si="6"/>
        <v>0</v>
      </c>
      <c r="J77" s="81"/>
      <c r="K77" s="68">
        <f t="shared" si="8"/>
        <v>0</v>
      </c>
      <c r="L77" s="81"/>
      <c r="M77" s="68">
        <f t="shared" si="9"/>
        <v>0</v>
      </c>
    </row>
    <row r="78" spans="1:13" x14ac:dyDescent="0.25">
      <c r="A78" s="39" t="str">
        <f t="shared" si="7"/>
        <v>RURALGeneral Hospitals</v>
      </c>
      <c r="B78" s="71" t="s">
        <v>32</v>
      </c>
      <c r="C78" s="57" t="s">
        <v>59</v>
      </c>
      <c r="D78" s="57" t="s">
        <v>75</v>
      </c>
      <c r="E78" s="81"/>
      <c r="F78" s="81"/>
      <c r="G78" s="81"/>
      <c r="H78" s="87">
        <f t="shared" si="5"/>
        <v>0</v>
      </c>
      <c r="I78" s="87">
        <f t="shared" si="6"/>
        <v>0</v>
      </c>
      <c r="J78" s="81"/>
      <c r="K78" s="68">
        <f t="shared" si="8"/>
        <v>0</v>
      </c>
      <c r="L78" s="81"/>
      <c r="M78" s="68">
        <f t="shared" si="9"/>
        <v>0</v>
      </c>
    </row>
    <row r="79" spans="1:13" x14ac:dyDescent="0.25">
      <c r="A79" s="39" t="str">
        <f t="shared" si="7"/>
        <v>RURALTransportation</v>
      </c>
      <c r="B79" s="71" t="s">
        <v>33</v>
      </c>
      <c r="C79" s="57" t="s">
        <v>59</v>
      </c>
      <c r="D79" s="57" t="s">
        <v>75</v>
      </c>
      <c r="E79" s="81"/>
      <c r="F79" s="81"/>
      <c r="G79" s="81"/>
      <c r="H79" s="87">
        <f t="shared" si="5"/>
        <v>0</v>
      </c>
      <c r="I79" s="87">
        <f t="shared" si="6"/>
        <v>0</v>
      </c>
      <c r="J79" s="81"/>
      <c r="K79" s="68">
        <f t="shared" si="8"/>
        <v>0</v>
      </c>
      <c r="L79" s="81"/>
      <c r="M79" s="68">
        <f t="shared" si="9"/>
        <v>0</v>
      </c>
    </row>
    <row r="80" spans="1:13" x14ac:dyDescent="0.25">
      <c r="A80" s="39" t="str">
        <f t="shared" si="7"/>
        <v>RURALAssisted Living Facilities</v>
      </c>
      <c r="B80" s="69" t="s">
        <v>30</v>
      </c>
      <c r="C80" s="57" t="s">
        <v>59</v>
      </c>
      <c r="D80" s="57" t="s">
        <v>76</v>
      </c>
      <c r="E80" s="81"/>
      <c r="F80" s="81"/>
      <c r="G80" s="81"/>
      <c r="H80" s="87">
        <f t="shared" si="5"/>
        <v>0</v>
      </c>
      <c r="I80" s="87">
        <f t="shared" si="6"/>
        <v>0</v>
      </c>
      <c r="J80" s="81"/>
      <c r="K80" s="68">
        <f t="shared" si="8"/>
        <v>0</v>
      </c>
      <c r="L80" s="81"/>
      <c r="M80" s="68">
        <f t="shared" si="9"/>
        <v>0</v>
      </c>
    </row>
    <row r="81" spans="1:13" x14ac:dyDescent="0.25">
      <c r="A81" s="39" t="str">
        <f t="shared" si="7"/>
        <v>RURALPersonal Care Service Agencies (PCS)</v>
      </c>
      <c r="B81" s="67" t="s">
        <v>193</v>
      </c>
      <c r="C81" s="57" t="s">
        <v>59</v>
      </c>
      <c r="D81" s="57" t="s">
        <v>76</v>
      </c>
      <c r="E81" s="81"/>
      <c r="F81" s="81"/>
      <c r="G81" s="81"/>
      <c r="H81" s="87">
        <f t="shared" si="5"/>
        <v>0</v>
      </c>
      <c r="I81" s="87">
        <f t="shared" si="6"/>
        <v>0</v>
      </c>
      <c r="J81" s="81"/>
      <c r="K81" s="68">
        <f t="shared" si="8"/>
        <v>0</v>
      </c>
      <c r="L81" s="81"/>
      <c r="M81" s="68">
        <f t="shared" si="9"/>
        <v>0</v>
      </c>
    </row>
    <row r="82" spans="1:13" x14ac:dyDescent="0.25">
      <c r="A82" s="39" t="str">
        <f t="shared" si="7"/>
        <v>RURALNursing Facilities</v>
      </c>
      <c r="B82" s="67" t="s">
        <v>31</v>
      </c>
      <c r="C82" s="57" t="s">
        <v>59</v>
      </c>
      <c r="D82" s="57" t="s">
        <v>76</v>
      </c>
      <c r="E82" s="81"/>
      <c r="F82" s="81"/>
      <c r="G82" s="81"/>
      <c r="H82" s="87">
        <f t="shared" si="5"/>
        <v>0</v>
      </c>
      <c r="I82" s="87">
        <f t="shared" si="6"/>
        <v>0</v>
      </c>
      <c r="J82" s="81"/>
      <c r="K82" s="68">
        <f t="shared" si="8"/>
        <v>0</v>
      </c>
      <c r="L82" s="81"/>
      <c r="M82" s="68">
        <f t="shared" si="9"/>
        <v>0</v>
      </c>
    </row>
    <row r="83" spans="1:13" x14ac:dyDescent="0.25">
      <c r="A83" s="39" t="str">
        <f t="shared" si="7"/>
        <v>RURALGeneral Hospitals</v>
      </c>
      <c r="B83" s="71" t="s">
        <v>32</v>
      </c>
      <c r="C83" s="57" t="s">
        <v>59</v>
      </c>
      <c r="D83" s="57" t="s">
        <v>76</v>
      </c>
      <c r="E83" s="81"/>
      <c r="F83" s="81"/>
      <c r="G83" s="81"/>
      <c r="H83" s="87">
        <f t="shared" si="5"/>
        <v>0</v>
      </c>
      <c r="I83" s="87">
        <f t="shared" si="6"/>
        <v>0</v>
      </c>
      <c r="J83" s="81"/>
      <c r="K83" s="68">
        <f t="shared" si="8"/>
        <v>0</v>
      </c>
      <c r="L83" s="81"/>
      <c r="M83" s="68">
        <f t="shared" si="9"/>
        <v>0</v>
      </c>
    </row>
    <row r="84" spans="1:13" x14ac:dyDescent="0.25">
      <c r="A84" s="39" t="str">
        <f t="shared" si="7"/>
        <v>RURALTransportation</v>
      </c>
      <c r="B84" s="71" t="s">
        <v>33</v>
      </c>
      <c r="C84" s="57" t="s">
        <v>59</v>
      </c>
      <c r="D84" s="57" t="s">
        <v>76</v>
      </c>
      <c r="E84" s="81"/>
      <c r="F84" s="81"/>
      <c r="G84" s="81"/>
      <c r="H84" s="87">
        <f t="shared" si="5"/>
        <v>0</v>
      </c>
      <c r="I84" s="87">
        <f t="shared" si="6"/>
        <v>0</v>
      </c>
      <c r="J84" s="81"/>
      <c r="K84" s="68">
        <f t="shared" si="8"/>
        <v>0</v>
      </c>
      <c r="L84" s="81"/>
      <c r="M84" s="68">
        <f t="shared" si="9"/>
        <v>0</v>
      </c>
    </row>
    <row r="85" spans="1:13" x14ac:dyDescent="0.25">
      <c r="A85" s="39" t="str">
        <f t="shared" si="7"/>
        <v>RURALAssisted Living Facilities</v>
      </c>
      <c r="B85" s="69" t="s">
        <v>30</v>
      </c>
      <c r="C85" s="57" t="s">
        <v>59</v>
      </c>
      <c r="D85" s="57" t="s">
        <v>77</v>
      </c>
      <c r="E85" s="81"/>
      <c r="F85" s="81"/>
      <c r="G85" s="81"/>
      <c r="H85" s="87">
        <f t="shared" si="5"/>
        <v>0</v>
      </c>
      <c r="I85" s="87">
        <f t="shared" si="6"/>
        <v>0</v>
      </c>
      <c r="J85" s="81"/>
      <c r="K85" s="68">
        <f t="shared" si="8"/>
        <v>0</v>
      </c>
      <c r="L85" s="81"/>
      <c r="M85" s="68">
        <f t="shared" si="9"/>
        <v>0</v>
      </c>
    </row>
    <row r="86" spans="1:13" x14ac:dyDescent="0.25">
      <c r="A86" s="39" t="str">
        <f t="shared" si="7"/>
        <v>RURALPersonal Care Service Agencies (PCS)</v>
      </c>
      <c r="B86" s="67" t="s">
        <v>193</v>
      </c>
      <c r="C86" s="57" t="s">
        <v>59</v>
      </c>
      <c r="D86" s="57" t="s">
        <v>77</v>
      </c>
      <c r="E86" s="81"/>
      <c r="F86" s="81"/>
      <c r="G86" s="81"/>
      <c r="H86" s="87">
        <f t="shared" si="5"/>
        <v>0</v>
      </c>
      <c r="I86" s="87">
        <f t="shared" si="6"/>
        <v>0</v>
      </c>
      <c r="J86" s="81"/>
      <c r="K86" s="68">
        <f t="shared" si="8"/>
        <v>0</v>
      </c>
      <c r="L86" s="81"/>
      <c r="M86" s="68">
        <f t="shared" si="9"/>
        <v>0</v>
      </c>
    </row>
    <row r="87" spans="1:13" x14ac:dyDescent="0.25">
      <c r="A87" s="39" t="str">
        <f t="shared" si="7"/>
        <v>RURALNursing Facilities</v>
      </c>
      <c r="B87" s="67" t="s">
        <v>31</v>
      </c>
      <c r="C87" s="57" t="s">
        <v>59</v>
      </c>
      <c r="D87" s="57" t="s">
        <v>77</v>
      </c>
      <c r="E87" s="81"/>
      <c r="F87" s="81"/>
      <c r="G87" s="81"/>
      <c r="H87" s="87">
        <f t="shared" si="5"/>
        <v>0</v>
      </c>
      <c r="I87" s="87">
        <f t="shared" si="6"/>
        <v>0</v>
      </c>
      <c r="J87" s="81"/>
      <c r="K87" s="68">
        <f t="shared" si="8"/>
        <v>0</v>
      </c>
      <c r="L87" s="81"/>
      <c r="M87" s="68">
        <f t="shared" si="9"/>
        <v>0</v>
      </c>
    </row>
    <row r="88" spans="1:13" x14ac:dyDescent="0.25">
      <c r="A88" s="39" t="str">
        <f t="shared" si="7"/>
        <v>RURALGeneral Hospitals</v>
      </c>
      <c r="B88" s="71" t="s">
        <v>32</v>
      </c>
      <c r="C88" s="57" t="s">
        <v>59</v>
      </c>
      <c r="D88" s="57" t="s">
        <v>77</v>
      </c>
      <c r="E88" s="81"/>
      <c r="F88" s="81"/>
      <c r="G88" s="81"/>
      <c r="H88" s="87">
        <f t="shared" si="5"/>
        <v>0</v>
      </c>
      <c r="I88" s="87">
        <f t="shared" si="6"/>
        <v>0</v>
      </c>
      <c r="J88" s="81"/>
      <c r="K88" s="68">
        <f t="shared" si="8"/>
        <v>0</v>
      </c>
      <c r="L88" s="81"/>
      <c r="M88" s="68">
        <f t="shared" si="9"/>
        <v>0</v>
      </c>
    </row>
    <row r="89" spans="1:13" x14ac:dyDescent="0.25">
      <c r="A89" s="39" t="str">
        <f t="shared" si="7"/>
        <v>RURALTransportation</v>
      </c>
      <c r="B89" s="71" t="s">
        <v>33</v>
      </c>
      <c r="C89" s="57" t="s">
        <v>59</v>
      </c>
      <c r="D89" s="57" t="s">
        <v>77</v>
      </c>
      <c r="E89" s="81"/>
      <c r="F89" s="81"/>
      <c r="G89" s="81"/>
      <c r="H89" s="87">
        <f t="shared" si="5"/>
        <v>0</v>
      </c>
      <c r="I89" s="87">
        <f t="shared" si="6"/>
        <v>0</v>
      </c>
      <c r="J89" s="81"/>
      <c r="K89" s="68">
        <f t="shared" si="8"/>
        <v>0</v>
      </c>
      <c r="L89" s="81"/>
      <c r="M89" s="68">
        <f t="shared" si="9"/>
        <v>0</v>
      </c>
    </row>
    <row r="90" spans="1:13" x14ac:dyDescent="0.25">
      <c r="A90" s="39" t="str">
        <f t="shared" si="7"/>
        <v>RURALAssisted Living Facilities</v>
      </c>
      <c r="B90" s="69" t="s">
        <v>30</v>
      </c>
      <c r="C90" s="57" t="s">
        <v>59</v>
      </c>
      <c r="D90" s="57" t="s">
        <v>166</v>
      </c>
      <c r="E90" s="81"/>
      <c r="F90" s="81"/>
      <c r="G90" s="81"/>
      <c r="H90" s="87">
        <f t="shared" si="5"/>
        <v>0</v>
      </c>
      <c r="I90" s="87">
        <f t="shared" si="6"/>
        <v>0</v>
      </c>
      <c r="J90" s="81"/>
      <c r="K90" s="68">
        <f t="shared" si="8"/>
        <v>0</v>
      </c>
      <c r="L90" s="81"/>
      <c r="M90" s="68">
        <f t="shared" si="9"/>
        <v>0</v>
      </c>
    </row>
    <row r="91" spans="1:13" x14ac:dyDescent="0.25">
      <c r="A91" s="39" t="str">
        <f t="shared" si="7"/>
        <v>RURALPersonal Care Service Agencies (PCS)</v>
      </c>
      <c r="B91" s="67" t="s">
        <v>193</v>
      </c>
      <c r="C91" s="57" t="s">
        <v>59</v>
      </c>
      <c r="D91" s="57" t="s">
        <v>166</v>
      </c>
      <c r="E91" s="81"/>
      <c r="F91" s="81"/>
      <c r="G91" s="81"/>
      <c r="H91" s="87">
        <f t="shared" si="5"/>
        <v>0</v>
      </c>
      <c r="I91" s="87">
        <f t="shared" si="6"/>
        <v>0</v>
      </c>
      <c r="J91" s="81"/>
      <c r="K91" s="68">
        <f t="shared" si="8"/>
        <v>0</v>
      </c>
      <c r="L91" s="81"/>
      <c r="M91" s="68">
        <f t="shared" si="9"/>
        <v>0</v>
      </c>
    </row>
    <row r="92" spans="1:13" x14ac:dyDescent="0.25">
      <c r="A92" s="39" t="str">
        <f t="shared" si="7"/>
        <v>RURALNursing Facilities</v>
      </c>
      <c r="B92" s="67" t="s">
        <v>31</v>
      </c>
      <c r="C92" s="57" t="s">
        <v>59</v>
      </c>
      <c r="D92" s="57" t="s">
        <v>166</v>
      </c>
      <c r="E92" s="81"/>
      <c r="F92" s="81"/>
      <c r="G92" s="81"/>
      <c r="H92" s="87">
        <f t="shared" si="5"/>
        <v>0</v>
      </c>
      <c r="I92" s="87">
        <f t="shared" si="6"/>
        <v>0</v>
      </c>
      <c r="J92" s="81"/>
      <c r="K92" s="68">
        <f t="shared" si="8"/>
        <v>0</v>
      </c>
      <c r="L92" s="81"/>
      <c r="M92" s="68">
        <f t="shared" si="9"/>
        <v>0</v>
      </c>
    </row>
    <row r="93" spans="1:13" x14ac:dyDescent="0.25">
      <c r="A93" s="39" t="str">
        <f t="shared" si="7"/>
        <v>RURALGeneral Hospitals</v>
      </c>
      <c r="B93" s="71" t="s">
        <v>32</v>
      </c>
      <c r="C93" s="57" t="s">
        <v>59</v>
      </c>
      <c r="D93" s="57" t="s">
        <v>166</v>
      </c>
      <c r="E93" s="81"/>
      <c r="F93" s="81"/>
      <c r="G93" s="81"/>
      <c r="H93" s="87">
        <f t="shared" si="5"/>
        <v>0</v>
      </c>
      <c r="I93" s="87">
        <f t="shared" si="6"/>
        <v>0</v>
      </c>
      <c r="J93" s="81"/>
      <c r="K93" s="68">
        <f t="shared" si="8"/>
        <v>0</v>
      </c>
      <c r="L93" s="81"/>
      <c r="M93" s="68">
        <f t="shared" si="9"/>
        <v>0</v>
      </c>
    </row>
    <row r="94" spans="1:13" x14ac:dyDescent="0.25">
      <c r="A94" s="39" t="str">
        <f t="shared" si="7"/>
        <v>RURALTransportation</v>
      </c>
      <c r="B94" s="71" t="s">
        <v>33</v>
      </c>
      <c r="C94" s="57" t="s">
        <v>59</v>
      </c>
      <c r="D94" s="57" t="s">
        <v>166</v>
      </c>
      <c r="E94" s="81"/>
      <c r="F94" s="81"/>
      <c r="G94" s="81"/>
      <c r="H94" s="87">
        <f t="shared" si="5"/>
        <v>0</v>
      </c>
      <c r="I94" s="87">
        <f t="shared" si="6"/>
        <v>0</v>
      </c>
      <c r="J94" s="81"/>
      <c r="K94" s="68">
        <f t="shared" si="8"/>
        <v>0</v>
      </c>
      <c r="L94" s="81"/>
      <c r="M94" s="68">
        <f t="shared" si="9"/>
        <v>0</v>
      </c>
    </row>
    <row r="95" spans="1:13" x14ac:dyDescent="0.25">
      <c r="A95" s="39" t="str">
        <f t="shared" si="7"/>
        <v>RURALAssisted Living Facilities</v>
      </c>
      <c r="B95" s="69" t="s">
        <v>30</v>
      </c>
      <c r="C95" s="57" t="s">
        <v>59</v>
      </c>
      <c r="D95" s="57" t="s">
        <v>78</v>
      </c>
      <c r="E95" s="81"/>
      <c r="F95" s="81"/>
      <c r="G95" s="81"/>
      <c r="H95" s="87">
        <f t="shared" si="5"/>
        <v>0</v>
      </c>
      <c r="I95" s="87">
        <f t="shared" si="6"/>
        <v>0</v>
      </c>
      <c r="J95" s="81"/>
      <c r="K95" s="68">
        <f t="shared" si="8"/>
        <v>0</v>
      </c>
      <c r="L95" s="81"/>
      <c r="M95" s="68">
        <f t="shared" si="9"/>
        <v>0</v>
      </c>
    </row>
    <row r="96" spans="1:13" x14ac:dyDescent="0.25">
      <c r="A96" s="39" t="str">
        <f t="shared" si="7"/>
        <v>RURALPersonal Care Service Agencies (PCS)</v>
      </c>
      <c r="B96" s="67" t="s">
        <v>193</v>
      </c>
      <c r="C96" s="57" t="s">
        <v>59</v>
      </c>
      <c r="D96" s="57" t="s">
        <v>78</v>
      </c>
      <c r="E96" s="81"/>
      <c r="F96" s="81"/>
      <c r="G96" s="81"/>
      <c r="H96" s="87">
        <f t="shared" si="5"/>
        <v>0</v>
      </c>
      <c r="I96" s="87">
        <f t="shared" si="6"/>
        <v>0</v>
      </c>
      <c r="J96" s="81"/>
      <c r="K96" s="68">
        <f t="shared" si="8"/>
        <v>0</v>
      </c>
      <c r="L96" s="81"/>
      <c r="M96" s="68">
        <f t="shared" si="9"/>
        <v>0</v>
      </c>
    </row>
    <row r="97" spans="1:13" x14ac:dyDescent="0.25">
      <c r="A97" s="39" t="str">
        <f t="shared" si="7"/>
        <v>RURALNursing Facilities</v>
      </c>
      <c r="B97" s="67" t="s">
        <v>31</v>
      </c>
      <c r="C97" s="57" t="s">
        <v>59</v>
      </c>
      <c r="D97" s="57" t="s">
        <v>78</v>
      </c>
      <c r="E97" s="81"/>
      <c r="F97" s="81"/>
      <c r="G97" s="81"/>
      <c r="H97" s="87">
        <f t="shared" si="5"/>
        <v>0</v>
      </c>
      <c r="I97" s="87">
        <f t="shared" si="6"/>
        <v>0</v>
      </c>
      <c r="J97" s="81"/>
      <c r="K97" s="68">
        <f t="shared" si="8"/>
        <v>0</v>
      </c>
      <c r="L97" s="81"/>
      <c r="M97" s="68">
        <f t="shared" si="9"/>
        <v>0</v>
      </c>
    </row>
    <row r="98" spans="1:13" x14ac:dyDescent="0.25">
      <c r="A98" s="39" t="str">
        <f t="shared" si="7"/>
        <v>RURALGeneral Hospitals</v>
      </c>
      <c r="B98" s="71" t="s">
        <v>32</v>
      </c>
      <c r="C98" s="57" t="s">
        <v>59</v>
      </c>
      <c r="D98" s="57" t="s">
        <v>78</v>
      </c>
      <c r="E98" s="81"/>
      <c r="F98" s="81"/>
      <c r="G98" s="81"/>
      <c r="H98" s="87">
        <f t="shared" si="5"/>
        <v>0</v>
      </c>
      <c r="I98" s="87">
        <f t="shared" si="6"/>
        <v>0</v>
      </c>
      <c r="J98" s="81"/>
      <c r="K98" s="68">
        <f t="shared" si="8"/>
        <v>0</v>
      </c>
      <c r="L98" s="81"/>
      <c r="M98" s="68">
        <f t="shared" si="9"/>
        <v>0</v>
      </c>
    </row>
    <row r="99" spans="1:13" x14ac:dyDescent="0.25">
      <c r="A99" s="39" t="str">
        <f t="shared" si="7"/>
        <v>RURALTransportation</v>
      </c>
      <c r="B99" s="71" t="s">
        <v>33</v>
      </c>
      <c r="C99" s="57" t="s">
        <v>59</v>
      </c>
      <c r="D99" s="57" t="s">
        <v>78</v>
      </c>
      <c r="E99" s="81"/>
      <c r="F99" s="81"/>
      <c r="G99" s="81"/>
      <c r="H99" s="87">
        <f t="shared" si="5"/>
        <v>0</v>
      </c>
      <c r="I99" s="87">
        <f t="shared" si="6"/>
        <v>0</v>
      </c>
      <c r="J99" s="81"/>
      <c r="K99" s="68">
        <f t="shared" si="8"/>
        <v>0</v>
      </c>
      <c r="L99" s="81"/>
      <c r="M99" s="68">
        <f t="shared" si="9"/>
        <v>0</v>
      </c>
    </row>
    <row r="100" spans="1:13" x14ac:dyDescent="0.25">
      <c r="A100" s="39" t="str">
        <f t="shared" si="7"/>
        <v>FRONTIERAssisted Living Facilities</v>
      </c>
      <c r="B100" s="69" t="s">
        <v>30</v>
      </c>
      <c r="C100" s="72" t="s">
        <v>60</v>
      </c>
      <c r="D100" s="57" t="s">
        <v>79</v>
      </c>
      <c r="E100" s="81"/>
      <c r="F100" s="81"/>
      <c r="G100" s="81"/>
      <c r="H100" s="87">
        <f t="shared" si="5"/>
        <v>0</v>
      </c>
      <c r="I100" s="87">
        <f t="shared" si="6"/>
        <v>0</v>
      </c>
      <c r="J100" s="81"/>
      <c r="K100" s="68">
        <f t="shared" si="8"/>
        <v>0</v>
      </c>
      <c r="L100" s="81"/>
      <c r="M100" s="68">
        <f t="shared" si="9"/>
        <v>0</v>
      </c>
    </row>
    <row r="101" spans="1:13" x14ac:dyDescent="0.25">
      <c r="A101" s="39" t="str">
        <f t="shared" si="7"/>
        <v>FRONTIERPersonal Care Service Agencies (PCS)</v>
      </c>
      <c r="B101" s="67" t="s">
        <v>193</v>
      </c>
      <c r="C101" s="57" t="s">
        <v>60</v>
      </c>
      <c r="D101" s="57" t="s">
        <v>79</v>
      </c>
      <c r="E101" s="81"/>
      <c r="F101" s="81"/>
      <c r="G101" s="81"/>
      <c r="H101" s="87">
        <f t="shared" si="5"/>
        <v>0</v>
      </c>
      <c r="I101" s="87">
        <f t="shared" si="6"/>
        <v>0</v>
      </c>
      <c r="J101" s="81"/>
      <c r="K101" s="68">
        <f t="shared" si="8"/>
        <v>0</v>
      </c>
      <c r="L101" s="81"/>
      <c r="M101" s="68">
        <f t="shared" si="9"/>
        <v>0</v>
      </c>
    </row>
    <row r="102" spans="1:13" x14ac:dyDescent="0.25">
      <c r="A102" s="39" t="str">
        <f t="shared" si="7"/>
        <v>FRONTIERNursing Facilities</v>
      </c>
      <c r="B102" s="67" t="s">
        <v>31</v>
      </c>
      <c r="C102" s="57" t="s">
        <v>60</v>
      </c>
      <c r="D102" s="57" t="s">
        <v>79</v>
      </c>
      <c r="E102" s="81"/>
      <c r="F102" s="81"/>
      <c r="G102" s="81"/>
      <c r="H102" s="87">
        <f t="shared" si="5"/>
        <v>0</v>
      </c>
      <c r="I102" s="87">
        <f t="shared" si="6"/>
        <v>0</v>
      </c>
      <c r="J102" s="81"/>
      <c r="K102" s="68">
        <f t="shared" si="8"/>
        <v>0</v>
      </c>
      <c r="L102" s="81"/>
      <c r="M102" s="68">
        <f t="shared" si="9"/>
        <v>0</v>
      </c>
    </row>
    <row r="103" spans="1:13" x14ac:dyDescent="0.25">
      <c r="A103" s="39" t="str">
        <f t="shared" si="7"/>
        <v>FRONTIERGeneral Hospitals</v>
      </c>
      <c r="B103" s="71" t="s">
        <v>32</v>
      </c>
      <c r="C103" s="57" t="s">
        <v>60</v>
      </c>
      <c r="D103" s="57" t="s">
        <v>79</v>
      </c>
      <c r="E103" s="81"/>
      <c r="F103" s="81"/>
      <c r="G103" s="81"/>
      <c r="H103" s="87">
        <f t="shared" si="5"/>
        <v>0</v>
      </c>
      <c r="I103" s="87">
        <f t="shared" si="6"/>
        <v>0</v>
      </c>
      <c r="J103" s="81"/>
      <c r="K103" s="68">
        <f t="shared" si="8"/>
        <v>0</v>
      </c>
      <c r="L103" s="81"/>
      <c r="M103" s="68">
        <f t="shared" si="9"/>
        <v>0</v>
      </c>
    </row>
    <row r="104" spans="1:13" x14ac:dyDescent="0.25">
      <c r="A104" s="39" t="str">
        <f t="shared" si="7"/>
        <v>FRONTIERTransportation</v>
      </c>
      <c r="B104" s="71" t="s">
        <v>33</v>
      </c>
      <c r="C104" s="57" t="s">
        <v>60</v>
      </c>
      <c r="D104" s="57" t="s">
        <v>79</v>
      </c>
      <c r="E104" s="81"/>
      <c r="F104" s="81"/>
      <c r="G104" s="81"/>
      <c r="H104" s="87">
        <f t="shared" si="5"/>
        <v>0</v>
      </c>
      <c r="I104" s="87">
        <f t="shared" si="6"/>
        <v>0</v>
      </c>
      <c r="J104" s="81"/>
      <c r="K104" s="68">
        <f t="shared" si="8"/>
        <v>0</v>
      </c>
      <c r="L104" s="81"/>
      <c r="M104" s="68">
        <f t="shared" si="9"/>
        <v>0</v>
      </c>
    </row>
    <row r="105" spans="1:13" x14ac:dyDescent="0.25">
      <c r="A105" s="39" t="str">
        <f t="shared" si="7"/>
        <v>FRONTIERAssisted Living Facilities</v>
      </c>
      <c r="B105" s="69" t="s">
        <v>30</v>
      </c>
      <c r="C105" s="57" t="s">
        <v>60</v>
      </c>
      <c r="D105" s="57" t="s">
        <v>173</v>
      </c>
      <c r="E105" s="81"/>
      <c r="F105" s="81"/>
      <c r="G105" s="81"/>
      <c r="H105" s="87">
        <f t="shared" si="5"/>
        <v>0</v>
      </c>
      <c r="I105" s="87">
        <f t="shared" si="6"/>
        <v>0</v>
      </c>
      <c r="J105" s="81"/>
      <c r="K105" s="68">
        <f t="shared" si="8"/>
        <v>0</v>
      </c>
      <c r="L105" s="81"/>
      <c r="M105" s="68">
        <f t="shared" si="9"/>
        <v>0</v>
      </c>
    </row>
    <row r="106" spans="1:13" x14ac:dyDescent="0.25">
      <c r="A106" s="39" t="str">
        <f t="shared" si="7"/>
        <v>FRONTIERPersonal Care Service Agencies (PCS)</v>
      </c>
      <c r="B106" s="67" t="s">
        <v>193</v>
      </c>
      <c r="C106" s="57" t="s">
        <v>60</v>
      </c>
      <c r="D106" s="57" t="s">
        <v>173</v>
      </c>
      <c r="E106" s="81"/>
      <c r="F106" s="81"/>
      <c r="G106" s="81"/>
      <c r="H106" s="87">
        <f t="shared" si="5"/>
        <v>0</v>
      </c>
      <c r="I106" s="87">
        <f t="shared" si="6"/>
        <v>0</v>
      </c>
      <c r="J106" s="81"/>
      <c r="K106" s="68">
        <f t="shared" si="8"/>
        <v>0</v>
      </c>
      <c r="L106" s="81"/>
      <c r="M106" s="68">
        <f t="shared" si="9"/>
        <v>0</v>
      </c>
    </row>
    <row r="107" spans="1:13" x14ac:dyDescent="0.25">
      <c r="A107" s="39" t="str">
        <f t="shared" si="7"/>
        <v>FRONTIERNursing Facilities</v>
      </c>
      <c r="B107" s="67" t="s">
        <v>31</v>
      </c>
      <c r="C107" s="57" t="s">
        <v>60</v>
      </c>
      <c r="D107" s="57" t="s">
        <v>173</v>
      </c>
      <c r="E107" s="81"/>
      <c r="F107" s="81"/>
      <c r="G107" s="81"/>
      <c r="H107" s="87">
        <f t="shared" si="5"/>
        <v>0</v>
      </c>
      <c r="I107" s="87">
        <f t="shared" si="6"/>
        <v>0</v>
      </c>
      <c r="J107" s="81"/>
      <c r="K107" s="68">
        <f t="shared" si="8"/>
        <v>0</v>
      </c>
      <c r="L107" s="81"/>
      <c r="M107" s="68">
        <f t="shared" si="9"/>
        <v>0</v>
      </c>
    </row>
    <row r="108" spans="1:13" x14ac:dyDescent="0.25">
      <c r="A108" s="39" t="str">
        <f t="shared" si="7"/>
        <v>FRONTIERGeneral Hospitals</v>
      </c>
      <c r="B108" s="71" t="s">
        <v>32</v>
      </c>
      <c r="C108" s="57" t="s">
        <v>60</v>
      </c>
      <c r="D108" s="57" t="s">
        <v>173</v>
      </c>
      <c r="E108" s="81"/>
      <c r="F108" s="81"/>
      <c r="G108" s="81"/>
      <c r="H108" s="87">
        <f t="shared" si="5"/>
        <v>0</v>
      </c>
      <c r="I108" s="87">
        <f t="shared" si="6"/>
        <v>0</v>
      </c>
      <c r="J108" s="81"/>
      <c r="K108" s="68">
        <f t="shared" si="8"/>
        <v>0</v>
      </c>
      <c r="L108" s="81"/>
      <c r="M108" s="68">
        <f t="shared" si="9"/>
        <v>0</v>
      </c>
    </row>
    <row r="109" spans="1:13" x14ac:dyDescent="0.25">
      <c r="A109" s="39" t="str">
        <f t="shared" si="7"/>
        <v>FRONTIERTransportation</v>
      </c>
      <c r="B109" s="71" t="s">
        <v>33</v>
      </c>
      <c r="C109" s="57" t="s">
        <v>60</v>
      </c>
      <c r="D109" s="57" t="s">
        <v>173</v>
      </c>
      <c r="E109" s="81"/>
      <c r="F109" s="81"/>
      <c r="G109" s="81"/>
      <c r="H109" s="87">
        <f t="shared" si="5"/>
        <v>0</v>
      </c>
      <c r="I109" s="87">
        <f t="shared" si="6"/>
        <v>0</v>
      </c>
      <c r="J109" s="81"/>
      <c r="K109" s="68">
        <f t="shared" si="8"/>
        <v>0</v>
      </c>
      <c r="L109" s="81"/>
      <c r="M109" s="68">
        <f t="shared" si="9"/>
        <v>0</v>
      </c>
    </row>
    <row r="110" spans="1:13" x14ac:dyDescent="0.25">
      <c r="A110" s="39" t="str">
        <f t="shared" si="7"/>
        <v>FRONTIERAssisted Living Facilities</v>
      </c>
      <c r="B110" s="69" t="s">
        <v>30</v>
      </c>
      <c r="C110" s="57" t="s">
        <v>60</v>
      </c>
      <c r="D110" s="57" t="s">
        <v>81</v>
      </c>
      <c r="E110" s="81"/>
      <c r="F110" s="81"/>
      <c r="G110" s="81"/>
      <c r="H110" s="87">
        <f t="shared" si="5"/>
        <v>0</v>
      </c>
      <c r="I110" s="87">
        <f t="shared" si="6"/>
        <v>0</v>
      </c>
      <c r="J110" s="81"/>
      <c r="K110" s="68">
        <f t="shared" si="8"/>
        <v>0</v>
      </c>
      <c r="L110" s="81"/>
      <c r="M110" s="68">
        <f t="shared" si="9"/>
        <v>0</v>
      </c>
    </row>
    <row r="111" spans="1:13" x14ac:dyDescent="0.25">
      <c r="A111" s="39" t="str">
        <f t="shared" si="7"/>
        <v>FRONTIERPersonal Care Service Agencies (PCS)</v>
      </c>
      <c r="B111" s="67" t="s">
        <v>193</v>
      </c>
      <c r="C111" s="57" t="s">
        <v>60</v>
      </c>
      <c r="D111" s="57" t="s">
        <v>81</v>
      </c>
      <c r="E111" s="81"/>
      <c r="F111" s="81"/>
      <c r="G111" s="81"/>
      <c r="H111" s="87">
        <f t="shared" si="5"/>
        <v>0</v>
      </c>
      <c r="I111" s="87">
        <f t="shared" si="6"/>
        <v>0</v>
      </c>
      <c r="J111" s="81"/>
      <c r="K111" s="68">
        <f t="shared" si="8"/>
        <v>0</v>
      </c>
      <c r="L111" s="81"/>
      <c r="M111" s="68">
        <f t="shared" si="9"/>
        <v>0</v>
      </c>
    </row>
    <row r="112" spans="1:13" x14ac:dyDescent="0.25">
      <c r="A112" s="39" t="str">
        <f t="shared" si="7"/>
        <v>FRONTIERNursing Facilities</v>
      </c>
      <c r="B112" s="67" t="s">
        <v>31</v>
      </c>
      <c r="C112" s="57" t="s">
        <v>60</v>
      </c>
      <c r="D112" s="57" t="s">
        <v>81</v>
      </c>
      <c r="E112" s="81"/>
      <c r="F112" s="81"/>
      <c r="G112" s="81"/>
      <c r="H112" s="87">
        <f t="shared" si="5"/>
        <v>0</v>
      </c>
      <c r="I112" s="87">
        <f t="shared" si="6"/>
        <v>0</v>
      </c>
      <c r="J112" s="81"/>
      <c r="K112" s="68">
        <f t="shared" si="8"/>
        <v>0</v>
      </c>
      <c r="L112" s="81"/>
      <c r="M112" s="68">
        <f t="shared" si="9"/>
        <v>0</v>
      </c>
    </row>
    <row r="113" spans="1:13" x14ac:dyDescent="0.25">
      <c r="A113" s="39" t="str">
        <f t="shared" si="7"/>
        <v>FRONTIERGeneral Hospitals</v>
      </c>
      <c r="B113" s="71" t="s">
        <v>32</v>
      </c>
      <c r="C113" s="57" t="s">
        <v>60</v>
      </c>
      <c r="D113" s="57" t="s">
        <v>81</v>
      </c>
      <c r="E113" s="81"/>
      <c r="F113" s="81"/>
      <c r="G113" s="81"/>
      <c r="H113" s="87">
        <f t="shared" si="5"/>
        <v>0</v>
      </c>
      <c r="I113" s="87">
        <f t="shared" si="6"/>
        <v>0</v>
      </c>
      <c r="J113" s="81"/>
      <c r="K113" s="68">
        <f t="shared" si="8"/>
        <v>0</v>
      </c>
      <c r="L113" s="81"/>
      <c r="M113" s="68">
        <f t="shared" si="9"/>
        <v>0</v>
      </c>
    </row>
    <row r="114" spans="1:13" x14ac:dyDescent="0.25">
      <c r="A114" s="39" t="str">
        <f t="shared" si="7"/>
        <v>FRONTIERTransportation</v>
      </c>
      <c r="B114" s="71" t="s">
        <v>33</v>
      </c>
      <c r="C114" s="57" t="s">
        <v>60</v>
      </c>
      <c r="D114" s="57" t="s">
        <v>81</v>
      </c>
      <c r="E114" s="81"/>
      <c r="F114" s="81"/>
      <c r="G114" s="81"/>
      <c r="H114" s="87">
        <f t="shared" si="5"/>
        <v>0</v>
      </c>
      <c r="I114" s="87">
        <f t="shared" si="6"/>
        <v>0</v>
      </c>
      <c r="J114" s="81"/>
      <c r="K114" s="68">
        <f t="shared" si="8"/>
        <v>0</v>
      </c>
      <c r="L114" s="81"/>
      <c r="M114" s="68">
        <f t="shared" si="9"/>
        <v>0</v>
      </c>
    </row>
    <row r="115" spans="1:13" x14ac:dyDescent="0.25">
      <c r="A115" s="39" t="str">
        <f t="shared" si="7"/>
        <v>FRONTIERAssisted Living Facilities</v>
      </c>
      <c r="B115" s="69" t="s">
        <v>30</v>
      </c>
      <c r="C115" s="57" t="s">
        <v>60</v>
      </c>
      <c r="D115" s="57" t="s">
        <v>161</v>
      </c>
      <c r="E115" s="81"/>
      <c r="F115" s="81"/>
      <c r="G115" s="81"/>
      <c r="H115" s="87">
        <f t="shared" si="5"/>
        <v>0</v>
      </c>
      <c r="I115" s="87">
        <f t="shared" si="6"/>
        <v>0</v>
      </c>
      <c r="J115" s="81"/>
      <c r="K115" s="68">
        <f t="shared" si="8"/>
        <v>0</v>
      </c>
      <c r="L115" s="81"/>
      <c r="M115" s="68">
        <f t="shared" si="9"/>
        <v>0</v>
      </c>
    </row>
    <row r="116" spans="1:13" x14ac:dyDescent="0.25">
      <c r="A116" s="39" t="str">
        <f t="shared" si="7"/>
        <v>FRONTIERPersonal Care Service Agencies (PCS)</v>
      </c>
      <c r="B116" s="67" t="s">
        <v>193</v>
      </c>
      <c r="C116" s="57" t="s">
        <v>60</v>
      </c>
      <c r="D116" s="57" t="s">
        <v>161</v>
      </c>
      <c r="E116" s="81"/>
      <c r="F116" s="81"/>
      <c r="G116" s="81"/>
      <c r="H116" s="87">
        <f t="shared" si="5"/>
        <v>0</v>
      </c>
      <c r="I116" s="87">
        <f t="shared" si="6"/>
        <v>0</v>
      </c>
      <c r="J116" s="81"/>
      <c r="K116" s="68">
        <f t="shared" si="8"/>
        <v>0</v>
      </c>
      <c r="L116" s="81"/>
      <c r="M116" s="68">
        <f t="shared" si="9"/>
        <v>0</v>
      </c>
    </row>
    <row r="117" spans="1:13" x14ac:dyDescent="0.25">
      <c r="A117" s="39" t="str">
        <f t="shared" si="7"/>
        <v>FRONTIERNursing Facilities</v>
      </c>
      <c r="B117" s="67" t="s">
        <v>31</v>
      </c>
      <c r="C117" s="57" t="s">
        <v>60</v>
      </c>
      <c r="D117" s="57" t="s">
        <v>161</v>
      </c>
      <c r="E117" s="81"/>
      <c r="F117" s="81"/>
      <c r="G117" s="81"/>
      <c r="H117" s="87">
        <f t="shared" si="5"/>
        <v>0</v>
      </c>
      <c r="I117" s="87">
        <f t="shared" si="6"/>
        <v>0</v>
      </c>
      <c r="J117" s="81"/>
      <c r="K117" s="68">
        <f t="shared" si="8"/>
        <v>0</v>
      </c>
      <c r="L117" s="81"/>
      <c r="M117" s="68">
        <f t="shared" si="9"/>
        <v>0</v>
      </c>
    </row>
    <row r="118" spans="1:13" x14ac:dyDescent="0.25">
      <c r="A118" s="39" t="str">
        <f t="shared" si="7"/>
        <v>FRONTIERGeneral Hospitals</v>
      </c>
      <c r="B118" s="71" t="s">
        <v>32</v>
      </c>
      <c r="C118" s="57" t="s">
        <v>60</v>
      </c>
      <c r="D118" s="57" t="s">
        <v>161</v>
      </c>
      <c r="E118" s="81"/>
      <c r="F118" s="81"/>
      <c r="G118" s="81"/>
      <c r="H118" s="87">
        <f t="shared" si="5"/>
        <v>0</v>
      </c>
      <c r="I118" s="87">
        <f t="shared" si="6"/>
        <v>0</v>
      </c>
      <c r="J118" s="81"/>
      <c r="K118" s="68">
        <f t="shared" si="8"/>
        <v>0</v>
      </c>
      <c r="L118" s="81"/>
      <c r="M118" s="68">
        <f t="shared" si="9"/>
        <v>0</v>
      </c>
    </row>
    <row r="119" spans="1:13" x14ac:dyDescent="0.25">
      <c r="A119" s="39" t="str">
        <f t="shared" si="7"/>
        <v>FRONTIERTransportation</v>
      </c>
      <c r="B119" s="71" t="s">
        <v>33</v>
      </c>
      <c r="C119" s="57" t="s">
        <v>60</v>
      </c>
      <c r="D119" s="57" t="s">
        <v>161</v>
      </c>
      <c r="E119" s="81"/>
      <c r="F119" s="81"/>
      <c r="G119" s="81"/>
      <c r="H119" s="87">
        <f t="shared" si="5"/>
        <v>0</v>
      </c>
      <c r="I119" s="87">
        <f t="shared" si="6"/>
        <v>0</v>
      </c>
      <c r="J119" s="81"/>
      <c r="K119" s="68">
        <f t="shared" si="8"/>
        <v>0</v>
      </c>
      <c r="L119" s="81"/>
      <c r="M119" s="68">
        <f t="shared" si="9"/>
        <v>0</v>
      </c>
    </row>
    <row r="120" spans="1:13" x14ac:dyDescent="0.25">
      <c r="A120" s="39" t="str">
        <f t="shared" si="7"/>
        <v>FRONTIERAssisted Living Facilities</v>
      </c>
      <c r="B120" s="69" t="s">
        <v>30</v>
      </c>
      <c r="C120" s="57" t="s">
        <v>60</v>
      </c>
      <c r="D120" s="57" t="s">
        <v>82</v>
      </c>
      <c r="E120" s="81"/>
      <c r="F120" s="81"/>
      <c r="G120" s="81"/>
      <c r="H120" s="87">
        <f t="shared" si="5"/>
        <v>0</v>
      </c>
      <c r="I120" s="87">
        <f t="shared" si="6"/>
        <v>0</v>
      </c>
      <c r="J120" s="81"/>
      <c r="K120" s="68">
        <f t="shared" si="8"/>
        <v>0</v>
      </c>
      <c r="L120" s="81"/>
      <c r="M120" s="68">
        <f t="shared" si="9"/>
        <v>0</v>
      </c>
    </row>
    <row r="121" spans="1:13" x14ac:dyDescent="0.25">
      <c r="A121" s="39" t="str">
        <f t="shared" si="7"/>
        <v>FRONTIERPersonal Care Service Agencies (PCS)</v>
      </c>
      <c r="B121" s="67" t="s">
        <v>193</v>
      </c>
      <c r="C121" s="57" t="s">
        <v>60</v>
      </c>
      <c r="D121" s="57" t="s">
        <v>82</v>
      </c>
      <c r="E121" s="81"/>
      <c r="F121" s="81"/>
      <c r="G121" s="81"/>
      <c r="H121" s="87">
        <f t="shared" si="5"/>
        <v>0</v>
      </c>
      <c r="I121" s="87">
        <f t="shared" si="6"/>
        <v>0</v>
      </c>
      <c r="J121" s="81"/>
      <c r="K121" s="68">
        <f t="shared" si="8"/>
        <v>0</v>
      </c>
      <c r="L121" s="81"/>
      <c r="M121" s="68">
        <f t="shared" si="9"/>
        <v>0</v>
      </c>
    </row>
    <row r="122" spans="1:13" x14ac:dyDescent="0.25">
      <c r="A122" s="39" t="str">
        <f t="shared" si="7"/>
        <v>FRONTIERNursing Facilities</v>
      </c>
      <c r="B122" s="67" t="s">
        <v>31</v>
      </c>
      <c r="C122" s="57" t="s">
        <v>60</v>
      </c>
      <c r="D122" s="57" t="s">
        <v>82</v>
      </c>
      <c r="E122" s="81"/>
      <c r="F122" s="81"/>
      <c r="G122" s="81"/>
      <c r="H122" s="87">
        <f t="shared" si="5"/>
        <v>0</v>
      </c>
      <c r="I122" s="87">
        <f t="shared" si="6"/>
        <v>0</v>
      </c>
      <c r="J122" s="81"/>
      <c r="K122" s="68">
        <f t="shared" si="8"/>
        <v>0</v>
      </c>
      <c r="L122" s="81"/>
      <c r="M122" s="68">
        <f t="shared" si="9"/>
        <v>0</v>
      </c>
    </row>
    <row r="123" spans="1:13" x14ac:dyDescent="0.25">
      <c r="A123" s="39" t="str">
        <f t="shared" si="7"/>
        <v>FRONTIERGeneral Hospitals</v>
      </c>
      <c r="B123" s="71" t="s">
        <v>32</v>
      </c>
      <c r="C123" s="57" t="s">
        <v>60</v>
      </c>
      <c r="D123" s="57" t="s">
        <v>82</v>
      </c>
      <c r="E123" s="81"/>
      <c r="F123" s="81"/>
      <c r="G123" s="81"/>
      <c r="H123" s="87">
        <f t="shared" si="5"/>
        <v>0</v>
      </c>
      <c r="I123" s="87">
        <f t="shared" si="6"/>
        <v>0</v>
      </c>
      <c r="J123" s="81"/>
      <c r="K123" s="68">
        <f t="shared" si="8"/>
        <v>0</v>
      </c>
      <c r="L123" s="81"/>
      <c r="M123" s="68">
        <f t="shared" si="9"/>
        <v>0</v>
      </c>
    </row>
    <row r="124" spans="1:13" x14ac:dyDescent="0.25">
      <c r="A124" s="39" t="str">
        <f t="shared" si="7"/>
        <v>FRONTIERTransportation</v>
      </c>
      <c r="B124" s="71" t="s">
        <v>33</v>
      </c>
      <c r="C124" s="57" t="s">
        <v>60</v>
      </c>
      <c r="D124" s="57" t="s">
        <v>82</v>
      </c>
      <c r="E124" s="81"/>
      <c r="F124" s="81"/>
      <c r="G124" s="81"/>
      <c r="H124" s="87">
        <f t="shared" si="5"/>
        <v>0</v>
      </c>
      <c r="I124" s="87">
        <f t="shared" si="6"/>
        <v>0</v>
      </c>
      <c r="J124" s="81"/>
      <c r="K124" s="68">
        <f t="shared" si="8"/>
        <v>0</v>
      </c>
      <c r="L124" s="81"/>
      <c r="M124" s="68">
        <f t="shared" si="9"/>
        <v>0</v>
      </c>
    </row>
    <row r="125" spans="1:13" x14ac:dyDescent="0.25">
      <c r="A125" s="39" t="str">
        <f t="shared" si="7"/>
        <v>FRONTIERAssisted Living Facilities</v>
      </c>
      <c r="B125" s="69" t="s">
        <v>30</v>
      </c>
      <c r="C125" s="57" t="s">
        <v>60</v>
      </c>
      <c r="D125" s="57" t="s">
        <v>83</v>
      </c>
      <c r="E125" s="81"/>
      <c r="F125" s="81"/>
      <c r="G125" s="81"/>
      <c r="H125" s="87">
        <f t="shared" si="5"/>
        <v>0</v>
      </c>
      <c r="I125" s="87">
        <f t="shared" si="6"/>
        <v>0</v>
      </c>
      <c r="J125" s="81"/>
      <c r="K125" s="68">
        <f t="shared" si="8"/>
        <v>0</v>
      </c>
      <c r="L125" s="81"/>
      <c r="M125" s="68">
        <f t="shared" si="9"/>
        <v>0</v>
      </c>
    </row>
    <row r="126" spans="1:13" x14ac:dyDescent="0.25">
      <c r="A126" s="39" t="str">
        <f t="shared" si="7"/>
        <v>FRONTIERPersonal Care Service Agencies (PCS)</v>
      </c>
      <c r="B126" s="67" t="s">
        <v>193</v>
      </c>
      <c r="C126" s="57" t="s">
        <v>60</v>
      </c>
      <c r="D126" s="57" t="s">
        <v>83</v>
      </c>
      <c r="E126" s="81"/>
      <c r="F126" s="81"/>
      <c r="G126" s="81"/>
      <c r="H126" s="87">
        <f t="shared" si="5"/>
        <v>0</v>
      </c>
      <c r="I126" s="87">
        <f t="shared" si="6"/>
        <v>0</v>
      </c>
      <c r="J126" s="81"/>
      <c r="K126" s="68">
        <f t="shared" si="8"/>
        <v>0</v>
      </c>
      <c r="L126" s="81"/>
      <c r="M126" s="68">
        <f t="shared" si="9"/>
        <v>0</v>
      </c>
    </row>
    <row r="127" spans="1:13" x14ac:dyDescent="0.25">
      <c r="A127" s="39" t="str">
        <f t="shared" si="7"/>
        <v>FRONTIERNursing Facilities</v>
      </c>
      <c r="B127" s="67" t="s">
        <v>31</v>
      </c>
      <c r="C127" s="57" t="s">
        <v>60</v>
      </c>
      <c r="D127" s="57" t="s">
        <v>83</v>
      </c>
      <c r="E127" s="81"/>
      <c r="F127" s="81"/>
      <c r="G127" s="81"/>
      <c r="H127" s="87">
        <f t="shared" si="5"/>
        <v>0</v>
      </c>
      <c r="I127" s="87">
        <f t="shared" si="6"/>
        <v>0</v>
      </c>
      <c r="J127" s="81"/>
      <c r="K127" s="68">
        <f t="shared" si="8"/>
        <v>0</v>
      </c>
      <c r="L127" s="81"/>
      <c r="M127" s="68">
        <f t="shared" si="9"/>
        <v>0</v>
      </c>
    </row>
    <row r="128" spans="1:13" x14ac:dyDescent="0.25">
      <c r="A128" s="39" t="str">
        <f t="shared" si="7"/>
        <v>FRONTIERGeneral Hospitals</v>
      </c>
      <c r="B128" s="71" t="s">
        <v>32</v>
      </c>
      <c r="C128" s="57" t="s">
        <v>60</v>
      </c>
      <c r="D128" s="57" t="s">
        <v>83</v>
      </c>
      <c r="E128" s="81"/>
      <c r="F128" s="81"/>
      <c r="G128" s="81"/>
      <c r="H128" s="87">
        <f t="shared" si="5"/>
        <v>0</v>
      </c>
      <c r="I128" s="87">
        <f t="shared" si="6"/>
        <v>0</v>
      </c>
      <c r="J128" s="81"/>
      <c r="K128" s="68">
        <f t="shared" si="8"/>
        <v>0</v>
      </c>
      <c r="L128" s="81"/>
      <c r="M128" s="68">
        <f t="shared" si="9"/>
        <v>0</v>
      </c>
    </row>
    <row r="129" spans="1:13" x14ac:dyDescent="0.25">
      <c r="A129" s="39" t="str">
        <f t="shared" si="7"/>
        <v>FRONTIERTransportation</v>
      </c>
      <c r="B129" s="71" t="s">
        <v>33</v>
      </c>
      <c r="C129" s="57" t="s">
        <v>60</v>
      </c>
      <c r="D129" s="57" t="s">
        <v>83</v>
      </c>
      <c r="E129" s="81"/>
      <c r="F129" s="81"/>
      <c r="G129" s="81"/>
      <c r="H129" s="87">
        <f t="shared" si="5"/>
        <v>0</v>
      </c>
      <c r="I129" s="87">
        <f t="shared" si="6"/>
        <v>0</v>
      </c>
      <c r="J129" s="81"/>
      <c r="K129" s="68">
        <f t="shared" si="8"/>
        <v>0</v>
      </c>
      <c r="L129" s="81"/>
      <c r="M129" s="68">
        <f t="shared" si="9"/>
        <v>0</v>
      </c>
    </row>
    <row r="130" spans="1:13" x14ac:dyDescent="0.25">
      <c r="A130" s="39" t="str">
        <f t="shared" si="7"/>
        <v>FRONTIERAssisted Living Facilities</v>
      </c>
      <c r="B130" s="69" t="s">
        <v>30</v>
      </c>
      <c r="C130" s="57" t="s">
        <v>60</v>
      </c>
      <c r="D130" s="57" t="s">
        <v>84</v>
      </c>
      <c r="E130" s="81"/>
      <c r="F130" s="81"/>
      <c r="G130" s="81"/>
      <c r="H130" s="87">
        <f t="shared" si="5"/>
        <v>0</v>
      </c>
      <c r="I130" s="87">
        <f t="shared" si="6"/>
        <v>0</v>
      </c>
      <c r="J130" s="81"/>
      <c r="K130" s="68">
        <f t="shared" si="8"/>
        <v>0</v>
      </c>
      <c r="L130" s="81"/>
      <c r="M130" s="68">
        <f t="shared" si="9"/>
        <v>0</v>
      </c>
    </row>
    <row r="131" spans="1:13" x14ac:dyDescent="0.25">
      <c r="A131" s="39" t="str">
        <f t="shared" si="7"/>
        <v>FRONTIERPersonal Care Service Agencies (PCS)</v>
      </c>
      <c r="B131" s="67" t="s">
        <v>193</v>
      </c>
      <c r="C131" s="57" t="s">
        <v>60</v>
      </c>
      <c r="D131" s="57" t="s">
        <v>84</v>
      </c>
      <c r="E131" s="81"/>
      <c r="F131" s="81"/>
      <c r="G131" s="81"/>
      <c r="H131" s="87">
        <f t="shared" si="5"/>
        <v>0</v>
      </c>
      <c r="I131" s="87">
        <f t="shared" si="6"/>
        <v>0</v>
      </c>
      <c r="J131" s="81"/>
      <c r="K131" s="68">
        <f t="shared" si="8"/>
        <v>0</v>
      </c>
      <c r="L131" s="81"/>
      <c r="M131" s="68">
        <f t="shared" si="9"/>
        <v>0</v>
      </c>
    </row>
    <row r="132" spans="1:13" x14ac:dyDescent="0.25">
      <c r="A132" s="39" t="str">
        <f t="shared" si="7"/>
        <v>FRONTIERNursing Facilities</v>
      </c>
      <c r="B132" s="67" t="s">
        <v>31</v>
      </c>
      <c r="C132" s="57" t="s">
        <v>60</v>
      </c>
      <c r="D132" s="57" t="s">
        <v>84</v>
      </c>
      <c r="E132" s="81"/>
      <c r="F132" s="81"/>
      <c r="G132" s="81"/>
      <c r="H132" s="87">
        <f t="shared" si="5"/>
        <v>0</v>
      </c>
      <c r="I132" s="87">
        <f t="shared" si="6"/>
        <v>0</v>
      </c>
      <c r="J132" s="81"/>
      <c r="K132" s="68">
        <f t="shared" si="8"/>
        <v>0</v>
      </c>
      <c r="L132" s="81"/>
      <c r="M132" s="68">
        <f t="shared" si="9"/>
        <v>0</v>
      </c>
    </row>
    <row r="133" spans="1:13" x14ac:dyDescent="0.25">
      <c r="A133" s="39" t="str">
        <f t="shared" si="7"/>
        <v>FRONTIERGeneral Hospitals</v>
      </c>
      <c r="B133" s="71" t="s">
        <v>32</v>
      </c>
      <c r="C133" s="57" t="s">
        <v>60</v>
      </c>
      <c r="D133" s="57" t="s">
        <v>84</v>
      </c>
      <c r="E133" s="81"/>
      <c r="F133" s="81"/>
      <c r="G133" s="81"/>
      <c r="H133" s="87">
        <f t="shared" si="5"/>
        <v>0</v>
      </c>
      <c r="I133" s="87">
        <f t="shared" si="6"/>
        <v>0</v>
      </c>
      <c r="J133" s="81"/>
      <c r="K133" s="68">
        <f t="shared" si="8"/>
        <v>0</v>
      </c>
      <c r="L133" s="81"/>
      <c r="M133" s="68">
        <f t="shared" si="9"/>
        <v>0</v>
      </c>
    </row>
    <row r="134" spans="1:13" x14ac:dyDescent="0.25">
      <c r="A134" s="39" t="str">
        <f t="shared" si="7"/>
        <v>FRONTIERTransportation</v>
      </c>
      <c r="B134" s="71" t="s">
        <v>33</v>
      </c>
      <c r="C134" s="57" t="s">
        <v>60</v>
      </c>
      <c r="D134" s="57" t="s">
        <v>84</v>
      </c>
      <c r="E134" s="81"/>
      <c r="F134" s="81"/>
      <c r="G134" s="81"/>
      <c r="H134" s="87">
        <f t="shared" si="5"/>
        <v>0</v>
      </c>
      <c r="I134" s="87">
        <f t="shared" si="6"/>
        <v>0</v>
      </c>
      <c r="J134" s="81"/>
      <c r="K134" s="68">
        <f t="shared" si="8"/>
        <v>0</v>
      </c>
      <c r="L134" s="81"/>
      <c r="M134" s="68">
        <f t="shared" si="9"/>
        <v>0</v>
      </c>
    </row>
    <row r="135" spans="1:13" x14ac:dyDescent="0.25">
      <c r="A135" s="39" t="str">
        <f t="shared" si="7"/>
        <v>FRONTIERAssisted Living Facilities</v>
      </c>
      <c r="B135" s="69" t="s">
        <v>30</v>
      </c>
      <c r="C135" s="57" t="s">
        <v>60</v>
      </c>
      <c r="D135" s="57" t="s">
        <v>85</v>
      </c>
      <c r="E135" s="81"/>
      <c r="F135" s="81"/>
      <c r="G135" s="81"/>
      <c r="H135" s="87">
        <f t="shared" si="5"/>
        <v>0</v>
      </c>
      <c r="I135" s="87">
        <f t="shared" si="6"/>
        <v>0</v>
      </c>
      <c r="J135" s="81"/>
      <c r="K135" s="68">
        <f t="shared" si="8"/>
        <v>0</v>
      </c>
      <c r="L135" s="81"/>
      <c r="M135" s="68">
        <f t="shared" si="9"/>
        <v>0</v>
      </c>
    </row>
    <row r="136" spans="1:13" x14ac:dyDescent="0.25">
      <c r="A136" s="39" t="str">
        <f t="shared" si="7"/>
        <v>FRONTIERPersonal Care Service Agencies (PCS)</v>
      </c>
      <c r="B136" s="67" t="s">
        <v>193</v>
      </c>
      <c r="C136" s="57" t="s">
        <v>60</v>
      </c>
      <c r="D136" s="57" t="s">
        <v>85</v>
      </c>
      <c r="E136" s="81"/>
      <c r="F136" s="81"/>
      <c r="G136" s="81"/>
      <c r="H136" s="87">
        <f t="shared" si="5"/>
        <v>0</v>
      </c>
      <c r="I136" s="87">
        <f t="shared" si="6"/>
        <v>0</v>
      </c>
      <c r="J136" s="81"/>
      <c r="K136" s="68">
        <f t="shared" si="8"/>
        <v>0</v>
      </c>
      <c r="L136" s="81"/>
      <c r="M136" s="68">
        <f t="shared" si="9"/>
        <v>0</v>
      </c>
    </row>
    <row r="137" spans="1:13" x14ac:dyDescent="0.25">
      <c r="A137" s="39" t="str">
        <f t="shared" si="7"/>
        <v>FRONTIERNursing Facilities</v>
      </c>
      <c r="B137" s="67" t="s">
        <v>31</v>
      </c>
      <c r="C137" s="57" t="s">
        <v>60</v>
      </c>
      <c r="D137" s="57" t="s">
        <v>85</v>
      </c>
      <c r="E137" s="81"/>
      <c r="F137" s="81"/>
      <c r="G137" s="81"/>
      <c r="H137" s="87">
        <f t="shared" si="5"/>
        <v>0</v>
      </c>
      <c r="I137" s="87">
        <f t="shared" si="6"/>
        <v>0</v>
      </c>
      <c r="J137" s="81"/>
      <c r="K137" s="68">
        <f t="shared" si="8"/>
        <v>0</v>
      </c>
      <c r="L137" s="81"/>
      <c r="M137" s="68">
        <f t="shared" si="9"/>
        <v>0</v>
      </c>
    </row>
    <row r="138" spans="1:13" x14ac:dyDescent="0.25">
      <c r="A138" s="39" t="str">
        <f t="shared" si="7"/>
        <v>FRONTIERGeneral Hospitals</v>
      </c>
      <c r="B138" s="71" t="s">
        <v>32</v>
      </c>
      <c r="C138" s="57" t="s">
        <v>60</v>
      </c>
      <c r="D138" s="57" t="s">
        <v>85</v>
      </c>
      <c r="E138" s="81"/>
      <c r="F138" s="81"/>
      <c r="G138" s="81"/>
      <c r="H138" s="87">
        <f t="shared" ref="H138:H174" si="10">F138+G138</f>
        <v>0</v>
      </c>
      <c r="I138" s="87">
        <f t="shared" ref="I138:I174" si="11">J138+L138</f>
        <v>0</v>
      </c>
      <c r="J138" s="81"/>
      <c r="K138" s="68">
        <f t="shared" si="8"/>
        <v>0</v>
      </c>
      <c r="L138" s="81"/>
      <c r="M138" s="68">
        <f t="shared" si="9"/>
        <v>0</v>
      </c>
    </row>
    <row r="139" spans="1:13" x14ac:dyDescent="0.25">
      <c r="A139" s="39" t="str">
        <f t="shared" ref="A139:A174" si="12">C139&amp;B139</f>
        <v>FRONTIERTransportation</v>
      </c>
      <c r="B139" s="71" t="s">
        <v>33</v>
      </c>
      <c r="C139" s="57" t="s">
        <v>60</v>
      </c>
      <c r="D139" s="57" t="s">
        <v>85</v>
      </c>
      <c r="E139" s="81"/>
      <c r="F139" s="81"/>
      <c r="G139" s="81"/>
      <c r="H139" s="87">
        <f t="shared" si="10"/>
        <v>0</v>
      </c>
      <c r="I139" s="87">
        <f t="shared" si="11"/>
        <v>0</v>
      </c>
      <c r="J139" s="81"/>
      <c r="K139" s="68">
        <f t="shared" ref="K139:K174" si="13">IFERROR(ROUND(J139/$I139,3),0)</f>
        <v>0</v>
      </c>
      <c r="L139" s="81"/>
      <c r="M139" s="68">
        <f t="shared" ref="M139:M174" si="14">IFERROR(ROUND(L139/$I139,3),0)</f>
        <v>0</v>
      </c>
    </row>
    <row r="140" spans="1:13" x14ac:dyDescent="0.25">
      <c r="A140" s="39" t="str">
        <f t="shared" si="12"/>
        <v>FRONTIERAssisted Living Facilities</v>
      </c>
      <c r="B140" s="69" t="s">
        <v>30</v>
      </c>
      <c r="C140" s="57" t="s">
        <v>60</v>
      </c>
      <c r="D140" s="57" t="s">
        <v>86</v>
      </c>
      <c r="E140" s="81"/>
      <c r="F140" s="81"/>
      <c r="G140" s="81"/>
      <c r="H140" s="87">
        <f t="shared" si="10"/>
        <v>0</v>
      </c>
      <c r="I140" s="87">
        <f t="shared" si="11"/>
        <v>0</v>
      </c>
      <c r="J140" s="81"/>
      <c r="K140" s="68">
        <f t="shared" si="13"/>
        <v>0</v>
      </c>
      <c r="L140" s="81"/>
      <c r="M140" s="68">
        <f t="shared" si="14"/>
        <v>0</v>
      </c>
    </row>
    <row r="141" spans="1:13" x14ac:dyDescent="0.25">
      <c r="A141" s="39" t="str">
        <f t="shared" si="12"/>
        <v>FRONTIERPersonal Care Service Agencies (PCS)</v>
      </c>
      <c r="B141" s="67" t="s">
        <v>193</v>
      </c>
      <c r="C141" s="57" t="s">
        <v>60</v>
      </c>
      <c r="D141" s="57" t="s">
        <v>86</v>
      </c>
      <c r="E141" s="81"/>
      <c r="F141" s="81"/>
      <c r="G141" s="81"/>
      <c r="H141" s="87">
        <f t="shared" si="10"/>
        <v>0</v>
      </c>
      <c r="I141" s="87">
        <f t="shared" si="11"/>
        <v>0</v>
      </c>
      <c r="J141" s="81"/>
      <c r="K141" s="68">
        <f t="shared" si="13"/>
        <v>0</v>
      </c>
      <c r="L141" s="81"/>
      <c r="M141" s="68">
        <f t="shared" si="14"/>
        <v>0</v>
      </c>
    </row>
    <row r="142" spans="1:13" x14ac:dyDescent="0.25">
      <c r="A142" s="39" t="str">
        <f t="shared" si="12"/>
        <v>FRONTIERNursing Facilities</v>
      </c>
      <c r="B142" s="67" t="s">
        <v>31</v>
      </c>
      <c r="C142" s="57" t="s">
        <v>60</v>
      </c>
      <c r="D142" s="57" t="s">
        <v>86</v>
      </c>
      <c r="E142" s="81"/>
      <c r="F142" s="81"/>
      <c r="G142" s="81"/>
      <c r="H142" s="87">
        <f t="shared" si="10"/>
        <v>0</v>
      </c>
      <c r="I142" s="87">
        <f t="shared" si="11"/>
        <v>0</v>
      </c>
      <c r="J142" s="81"/>
      <c r="K142" s="68">
        <f t="shared" si="13"/>
        <v>0</v>
      </c>
      <c r="L142" s="81"/>
      <c r="M142" s="68">
        <f t="shared" si="14"/>
        <v>0</v>
      </c>
    </row>
    <row r="143" spans="1:13" x14ac:dyDescent="0.25">
      <c r="A143" s="39" t="str">
        <f t="shared" si="12"/>
        <v>FRONTIERGeneral Hospitals</v>
      </c>
      <c r="B143" s="71" t="s">
        <v>32</v>
      </c>
      <c r="C143" s="57" t="s">
        <v>60</v>
      </c>
      <c r="D143" s="57" t="s">
        <v>86</v>
      </c>
      <c r="E143" s="81"/>
      <c r="F143" s="81"/>
      <c r="G143" s="81"/>
      <c r="H143" s="87">
        <f t="shared" si="10"/>
        <v>0</v>
      </c>
      <c r="I143" s="87">
        <f t="shared" si="11"/>
        <v>0</v>
      </c>
      <c r="J143" s="81"/>
      <c r="K143" s="68">
        <f t="shared" si="13"/>
        <v>0</v>
      </c>
      <c r="L143" s="81"/>
      <c r="M143" s="68">
        <f t="shared" si="14"/>
        <v>0</v>
      </c>
    </row>
    <row r="144" spans="1:13" x14ac:dyDescent="0.25">
      <c r="A144" s="39" t="str">
        <f t="shared" si="12"/>
        <v>FRONTIERTransportation</v>
      </c>
      <c r="B144" s="71" t="s">
        <v>33</v>
      </c>
      <c r="C144" s="57" t="s">
        <v>60</v>
      </c>
      <c r="D144" s="57" t="s">
        <v>86</v>
      </c>
      <c r="E144" s="81"/>
      <c r="F144" s="81"/>
      <c r="G144" s="81"/>
      <c r="H144" s="87">
        <f t="shared" si="10"/>
        <v>0</v>
      </c>
      <c r="I144" s="87">
        <f t="shared" si="11"/>
        <v>0</v>
      </c>
      <c r="J144" s="81"/>
      <c r="K144" s="68">
        <f t="shared" si="13"/>
        <v>0</v>
      </c>
      <c r="L144" s="81"/>
      <c r="M144" s="68">
        <f t="shared" si="14"/>
        <v>0</v>
      </c>
    </row>
    <row r="145" spans="1:13" x14ac:dyDescent="0.25">
      <c r="A145" s="39" t="str">
        <f t="shared" si="12"/>
        <v>FRONTIERAssisted Living Facilities</v>
      </c>
      <c r="B145" s="69" t="s">
        <v>30</v>
      </c>
      <c r="C145" s="57" t="s">
        <v>60</v>
      </c>
      <c r="D145" s="57" t="s">
        <v>87</v>
      </c>
      <c r="E145" s="81"/>
      <c r="F145" s="81"/>
      <c r="G145" s="81"/>
      <c r="H145" s="87">
        <f t="shared" si="10"/>
        <v>0</v>
      </c>
      <c r="I145" s="87">
        <f t="shared" si="11"/>
        <v>0</v>
      </c>
      <c r="J145" s="81"/>
      <c r="K145" s="68">
        <f t="shared" si="13"/>
        <v>0</v>
      </c>
      <c r="L145" s="81"/>
      <c r="M145" s="68">
        <f t="shared" si="14"/>
        <v>0</v>
      </c>
    </row>
    <row r="146" spans="1:13" x14ac:dyDescent="0.25">
      <c r="A146" s="39" t="str">
        <f t="shared" si="12"/>
        <v>FRONTIERPersonal Care Service Agencies (PCS)</v>
      </c>
      <c r="B146" s="67" t="s">
        <v>193</v>
      </c>
      <c r="C146" s="57" t="s">
        <v>60</v>
      </c>
      <c r="D146" s="57" t="s">
        <v>87</v>
      </c>
      <c r="E146" s="81"/>
      <c r="F146" s="81"/>
      <c r="G146" s="81"/>
      <c r="H146" s="87">
        <f t="shared" si="10"/>
        <v>0</v>
      </c>
      <c r="I146" s="87">
        <f t="shared" si="11"/>
        <v>0</v>
      </c>
      <c r="J146" s="81"/>
      <c r="K146" s="68">
        <f t="shared" si="13"/>
        <v>0</v>
      </c>
      <c r="L146" s="81"/>
      <c r="M146" s="68">
        <f t="shared" si="14"/>
        <v>0</v>
      </c>
    </row>
    <row r="147" spans="1:13" x14ac:dyDescent="0.25">
      <c r="A147" s="39" t="str">
        <f t="shared" si="12"/>
        <v>FRONTIERNursing Facilities</v>
      </c>
      <c r="B147" s="67" t="s">
        <v>31</v>
      </c>
      <c r="C147" s="57" t="s">
        <v>60</v>
      </c>
      <c r="D147" s="57" t="s">
        <v>87</v>
      </c>
      <c r="E147" s="81"/>
      <c r="F147" s="81"/>
      <c r="G147" s="81"/>
      <c r="H147" s="87">
        <f t="shared" si="10"/>
        <v>0</v>
      </c>
      <c r="I147" s="87">
        <f t="shared" si="11"/>
        <v>0</v>
      </c>
      <c r="J147" s="81"/>
      <c r="K147" s="68">
        <f t="shared" si="13"/>
        <v>0</v>
      </c>
      <c r="L147" s="81"/>
      <c r="M147" s="68">
        <f t="shared" si="14"/>
        <v>0</v>
      </c>
    </row>
    <row r="148" spans="1:13" x14ac:dyDescent="0.25">
      <c r="A148" s="39" t="str">
        <f t="shared" si="12"/>
        <v>FRONTIERGeneral Hospitals</v>
      </c>
      <c r="B148" s="71" t="s">
        <v>32</v>
      </c>
      <c r="C148" s="57" t="s">
        <v>60</v>
      </c>
      <c r="D148" s="57" t="s">
        <v>87</v>
      </c>
      <c r="E148" s="81"/>
      <c r="F148" s="81"/>
      <c r="G148" s="81"/>
      <c r="H148" s="87">
        <f t="shared" si="10"/>
        <v>0</v>
      </c>
      <c r="I148" s="87">
        <f t="shared" si="11"/>
        <v>0</v>
      </c>
      <c r="J148" s="81"/>
      <c r="K148" s="68">
        <f t="shared" si="13"/>
        <v>0</v>
      </c>
      <c r="L148" s="81"/>
      <c r="M148" s="68">
        <f t="shared" si="14"/>
        <v>0</v>
      </c>
    </row>
    <row r="149" spans="1:13" x14ac:dyDescent="0.25">
      <c r="A149" s="39" t="str">
        <f t="shared" si="12"/>
        <v>FRONTIERTransportation</v>
      </c>
      <c r="B149" s="71" t="s">
        <v>33</v>
      </c>
      <c r="C149" s="57" t="s">
        <v>60</v>
      </c>
      <c r="D149" s="57" t="s">
        <v>87</v>
      </c>
      <c r="E149" s="81"/>
      <c r="F149" s="81"/>
      <c r="G149" s="81"/>
      <c r="H149" s="87">
        <f t="shared" si="10"/>
        <v>0</v>
      </c>
      <c r="I149" s="87">
        <f t="shared" si="11"/>
        <v>0</v>
      </c>
      <c r="J149" s="81"/>
      <c r="K149" s="68">
        <f t="shared" si="13"/>
        <v>0</v>
      </c>
      <c r="L149" s="81"/>
      <c r="M149" s="68">
        <f t="shared" si="14"/>
        <v>0</v>
      </c>
    </row>
    <row r="150" spans="1:13" x14ac:dyDescent="0.25">
      <c r="A150" s="39" t="str">
        <f t="shared" si="12"/>
        <v>FRONTIERAssisted Living Facilities</v>
      </c>
      <c r="B150" s="69" t="s">
        <v>30</v>
      </c>
      <c r="C150" s="57" t="s">
        <v>60</v>
      </c>
      <c r="D150" s="57" t="s">
        <v>88</v>
      </c>
      <c r="E150" s="81"/>
      <c r="F150" s="81"/>
      <c r="G150" s="81"/>
      <c r="H150" s="87">
        <f t="shared" si="10"/>
        <v>0</v>
      </c>
      <c r="I150" s="87">
        <f t="shared" si="11"/>
        <v>0</v>
      </c>
      <c r="J150" s="81"/>
      <c r="K150" s="68">
        <f t="shared" si="13"/>
        <v>0</v>
      </c>
      <c r="L150" s="81"/>
      <c r="M150" s="68">
        <f t="shared" si="14"/>
        <v>0</v>
      </c>
    </row>
    <row r="151" spans="1:13" x14ac:dyDescent="0.25">
      <c r="A151" s="39" t="str">
        <f t="shared" si="12"/>
        <v>FRONTIERPersonal Care Service Agencies (PCS)</v>
      </c>
      <c r="B151" s="67" t="s">
        <v>193</v>
      </c>
      <c r="C151" s="57" t="s">
        <v>60</v>
      </c>
      <c r="D151" s="57" t="s">
        <v>88</v>
      </c>
      <c r="E151" s="81"/>
      <c r="F151" s="81"/>
      <c r="G151" s="81"/>
      <c r="H151" s="87">
        <f t="shared" si="10"/>
        <v>0</v>
      </c>
      <c r="I151" s="87">
        <f t="shared" si="11"/>
        <v>0</v>
      </c>
      <c r="J151" s="81"/>
      <c r="K151" s="68">
        <f t="shared" si="13"/>
        <v>0</v>
      </c>
      <c r="L151" s="81"/>
      <c r="M151" s="68">
        <f t="shared" si="14"/>
        <v>0</v>
      </c>
    </row>
    <row r="152" spans="1:13" x14ac:dyDescent="0.25">
      <c r="A152" s="39" t="str">
        <f t="shared" si="12"/>
        <v>FRONTIERNursing Facilities</v>
      </c>
      <c r="B152" s="67" t="s">
        <v>31</v>
      </c>
      <c r="C152" s="57" t="s">
        <v>60</v>
      </c>
      <c r="D152" s="57" t="s">
        <v>88</v>
      </c>
      <c r="E152" s="81"/>
      <c r="F152" s="81"/>
      <c r="G152" s="81"/>
      <c r="H152" s="87">
        <f t="shared" si="10"/>
        <v>0</v>
      </c>
      <c r="I152" s="87">
        <f t="shared" si="11"/>
        <v>0</v>
      </c>
      <c r="J152" s="81"/>
      <c r="K152" s="68">
        <f t="shared" si="13"/>
        <v>0</v>
      </c>
      <c r="L152" s="81"/>
      <c r="M152" s="68">
        <f t="shared" si="14"/>
        <v>0</v>
      </c>
    </row>
    <row r="153" spans="1:13" x14ac:dyDescent="0.25">
      <c r="A153" s="39" t="str">
        <f t="shared" si="12"/>
        <v>FRONTIERGeneral Hospitals</v>
      </c>
      <c r="B153" s="71" t="s">
        <v>32</v>
      </c>
      <c r="C153" s="57" t="s">
        <v>60</v>
      </c>
      <c r="D153" s="57" t="s">
        <v>88</v>
      </c>
      <c r="E153" s="81"/>
      <c r="F153" s="81"/>
      <c r="G153" s="81"/>
      <c r="H153" s="87">
        <f t="shared" si="10"/>
        <v>0</v>
      </c>
      <c r="I153" s="87">
        <f t="shared" si="11"/>
        <v>0</v>
      </c>
      <c r="J153" s="81"/>
      <c r="K153" s="68">
        <f t="shared" si="13"/>
        <v>0</v>
      </c>
      <c r="L153" s="81"/>
      <c r="M153" s="68">
        <f t="shared" si="14"/>
        <v>0</v>
      </c>
    </row>
    <row r="154" spans="1:13" x14ac:dyDescent="0.25">
      <c r="A154" s="39" t="str">
        <f t="shared" si="12"/>
        <v>FRONTIERTransportation</v>
      </c>
      <c r="B154" s="71" t="s">
        <v>33</v>
      </c>
      <c r="C154" s="57" t="s">
        <v>60</v>
      </c>
      <c r="D154" s="57" t="s">
        <v>88</v>
      </c>
      <c r="E154" s="81"/>
      <c r="F154" s="81"/>
      <c r="G154" s="81"/>
      <c r="H154" s="87">
        <f t="shared" si="10"/>
        <v>0</v>
      </c>
      <c r="I154" s="87">
        <f t="shared" si="11"/>
        <v>0</v>
      </c>
      <c r="J154" s="81"/>
      <c r="K154" s="68">
        <f t="shared" si="13"/>
        <v>0</v>
      </c>
      <c r="L154" s="81"/>
      <c r="M154" s="68">
        <f t="shared" si="14"/>
        <v>0</v>
      </c>
    </row>
    <row r="155" spans="1:13" x14ac:dyDescent="0.25">
      <c r="A155" s="39" t="str">
        <f t="shared" si="12"/>
        <v>FRONTIERAssisted Living Facilities</v>
      </c>
      <c r="B155" s="69" t="s">
        <v>30</v>
      </c>
      <c r="C155" s="57" t="s">
        <v>60</v>
      </c>
      <c r="D155" s="57" t="s">
        <v>89</v>
      </c>
      <c r="E155" s="81"/>
      <c r="F155" s="81"/>
      <c r="G155" s="81"/>
      <c r="H155" s="87">
        <f t="shared" si="10"/>
        <v>0</v>
      </c>
      <c r="I155" s="87">
        <f t="shared" si="11"/>
        <v>0</v>
      </c>
      <c r="J155" s="81"/>
      <c r="K155" s="68">
        <f t="shared" si="13"/>
        <v>0</v>
      </c>
      <c r="L155" s="81"/>
      <c r="M155" s="68">
        <f t="shared" si="14"/>
        <v>0</v>
      </c>
    </row>
    <row r="156" spans="1:13" x14ac:dyDescent="0.25">
      <c r="A156" s="39" t="str">
        <f t="shared" si="12"/>
        <v>FRONTIERPersonal Care Service Agencies (PCS)</v>
      </c>
      <c r="B156" s="67" t="s">
        <v>193</v>
      </c>
      <c r="C156" s="57" t="s">
        <v>60</v>
      </c>
      <c r="D156" s="57" t="s">
        <v>89</v>
      </c>
      <c r="E156" s="81"/>
      <c r="F156" s="81"/>
      <c r="G156" s="81"/>
      <c r="H156" s="87">
        <f t="shared" si="10"/>
        <v>0</v>
      </c>
      <c r="I156" s="87">
        <f t="shared" si="11"/>
        <v>0</v>
      </c>
      <c r="J156" s="81"/>
      <c r="K156" s="68">
        <f t="shared" si="13"/>
        <v>0</v>
      </c>
      <c r="L156" s="81"/>
      <c r="M156" s="68">
        <f t="shared" si="14"/>
        <v>0</v>
      </c>
    </row>
    <row r="157" spans="1:13" x14ac:dyDescent="0.25">
      <c r="A157" s="39" t="str">
        <f t="shared" si="12"/>
        <v>FRONTIERNursing Facilities</v>
      </c>
      <c r="B157" s="67" t="s">
        <v>31</v>
      </c>
      <c r="C157" s="57" t="s">
        <v>60</v>
      </c>
      <c r="D157" s="57" t="s">
        <v>89</v>
      </c>
      <c r="E157" s="81"/>
      <c r="F157" s="81"/>
      <c r="G157" s="81"/>
      <c r="H157" s="87">
        <f t="shared" si="10"/>
        <v>0</v>
      </c>
      <c r="I157" s="87">
        <f t="shared" si="11"/>
        <v>0</v>
      </c>
      <c r="J157" s="81"/>
      <c r="K157" s="68">
        <f t="shared" si="13"/>
        <v>0</v>
      </c>
      <c r="L157" s="81"/>
      <c r="M157" s="68">
        <f t="shared" si="14"/>
        <v>0</v>
      </c>
    </row>
    <row r="158" spans="1:13" x14ac:dyDescent="0.25">
      <c r="A158" s="39" t="str">
        <f t="shared" si="12"/>
        <v>FRONTIERGeneral Hospitals</v>
      </c>
      <c r="B158" s="71" t="s">
        <v>32</v>
      </c>
      <c r="C158" s="57" t="s">
        <v>60</v>
      </c>
      <c r="D158" s="57" t="s">
        <v>89</v>
      </c>
      <c r="E158" s="81"/>
      <c r="F158" s="81"/>
      <c r="G158" s="81"/>
      <c r="H158" s="87">
        <f t="shared" si="10"/>
        <v>0</v>
      </c>
      <c r="I158" s="87">
        <f t="shared" si="11"/>
        <v>0</v>
      </c>
      <c r="J158" s="81"/>
      <c r="K158" s="68">
        <f t="shared" si="13"/>
        <v>0</v>
      </c>
      <c r="L158" s="81"/>
      <c r="M158" s="68">
        <f t="shared" si="14"/>
        <v>0</v>
      </c>
    </row>
    <row r="159" spans="1:13" x14ac:dyDescent="0.25">
      <c r="A159" s="39" t="str">
        <f t="shared" si="12"/>
        <v>FRONTIERTransportation</v>
      </c>
      <c r="B159" s="71" t="s">
        <v>33</v>
      </c>
      <c r="C159" s="57" t="s">
        <v>60</v>
      </c>
      <c r="D159" s="57" t="s">
        <v>89</v>
      </c>
      <c r="E159" s="81"/>
      <c r="F159" s="81"/>
      <c r="G159" s="81"/>
      <c r="H159" s="87">
        <f t="shared" si="10"/>
        <v>0</v>
      </c>
      <c r="I159" s="87">
        <f t="shared" si="11"/>
        <v>0</v>
      </c>
      <c r="J159" s="81"/>
      <c r="K159" s="68">
        <f t="shared" si="13"/>
        <v>0</v>
      </c>
      <c r="L159" s="81"/>
      <c r="M159" s="68">
        <f t="shared" si="14"/>
        <v>0</v>
      </c>
    </row>
    <row r="160" spans="1:13" x14ac:dyDescent="0.25">
      <c r="A160" s="39" t="str">
        <f t="shared" si="12"/>
        <v>FRONTIERAssisted Living Facilities</v>
      </c>
      <c r="B160" s="69" t="s">
        <v>30</v>
      </c>
      <c r="C160" s="57" t="s">
        <v>60</v>
      </c>
      <c r="D160" s="57" t="s">
        <v>90</v>
      </c>
      <c r="E160" s="81"/>
      <c r="F160" s="81"/>
      <c r="G160" s="81"/>
      <c r="H160" s="87">
        <f t="shared" si="10"/>
        <v>0</v>
      </c>
      <c r="I160" s="87">
        <f t="shared" si="11"/>
        <v>0</v>
      </c>
      <c r="J160" s="81"/>
      <c r="K160" s="68">
        <f t="shared" si="13"/>
        <v>0</v>
      </c>
      <c r="L160" s="81"/>
      <c r="M160" s="68">
        <f t="shared" si="14"/>
        <v>0</v>
      </c>
    </row>
    <row r="161" spans="1:13" x14ac:dyDescent="0.25">
      <c r="A161" s="39" t="str">
        <f t="shared" si="12"/>
        <v>FRONTIERPersonal Care Service Agencies (PCS)</v>
      </c>
      <c r="B161" s="67" t="s">
        <v>193</v>
      </c>
      <c r="C161" s="57" t="s">
        <v>60</v>
      </c>
      <c r="D161" s="57" t="s">
        <v>90</v>
      </c>
      <c r="E161" s="81"/>
      <c r="F161" s="81"/>
      <c r="G161" s="81"/>
      <c r="H161" s="87">
        <f t="shared" si="10"/>
        <v>0</v>
      </c>
      <c r="I161" s="87">
        <f t="shared" si="11"/>
        <v>0</v>
      </c>
      <c r="J161" s="81"/>
      <c r="K161" s="68">
        <f t="shared" si="13"/>
        <v>0</v>
      </c>
      <c r="L161" s="81"/>
      <c r="M161" s="68">
        <f t="shared" si="14"/>
        <v>0</v>
      </c>
    </row>
    <row r="162" spans="1:13" x14ac:dyDescent="0.25">
      <c r="A162" s="39" t="str">
        <f t="shared" si="12"/>
        <v>FRONTIERNursing Facilities</v>
      </c>
      <c r="B162" s="67" t="s">
        <v>31</v>
      </c>
      <c r="C162" s="57" t="s">
        <v>60</v>
      </c>
      <c r="D162" s="57" t="s">
        <v>90</v>
      </c>
      <c r="E162" s="81"/>
      <c r="F162" s="81"/>
      <c r="G162" s="81"/>
      <c r="H162" s="87">
        <f t="shared" si="10"/>
        <v>0</v>
      </c>
      <c r="I162" s="87">
        <f t="shared" si="11"/>
        <v>0</v>
      </c>
      <c r="J162" s="81"/>
      <c r="K162" s="68">
        <f t="shared" si="13"/>
        <v>0</v>
      </c>
      <c r="L162" s="81"/>
      <c r="M162" s="68">
        <f t="shared" si="14"/>
        <v>0</v>
      </c>
    </row>
    <row r="163" spans="1:13" x14ac:dyDescent="0.25">
      <c r="A163" s="39" t="str">
        <f t="shared" si="12"/>
        <v>FRONTIERGeneral Hospitals</v>
      </c>
      <c r="B163" s="71" t="s">
        <v>32</v>
      </c>
      <c r="C163" s="57" t="s">
        <v>60</v>
      </c>
      <c r="D163" s="57" t="s">
        <v>90</v>
      </c>
      <c r="E163" s="81"/>
      <c r="F163" s="81"/>
      <c r="G163" s="81"/>
      <c r="H163" s="87">
        <f t="shared" si="10"/>
        <v>0</v>
      </c>
      <c r="I163" s="87">
        <f t="shared" si="11"/>
        <v>0</v>
      </c>
      <c r="J163" s="81"/>
      <c r="K163" s="68">
        <f t="shared" si="13"/>
        <v>0</v>
      </c>
      <c r="L163" s="81"/>
      <c r="M163" s="68">
        <f t="shared" si="14"/>
        <v>0</v>
      </c>
    </row>
    <row r="164" spans="1:13" x14ac:dyDescent="0.25">
      <c r="A164" s="39" t="str">
        <f t="shared" si="12"/>
        <v>FRONTIERTransportation</v>
      </c>
      <c r="B164" s="71" t="s">
        <v>33</v>
      </c>
      <c r="C164" s="57" t="s">
        <v>60</v>
      </c>
      <c r="D164" s="57" t="s">
        <v>90</v>
      </c>
      <c r="E164" s="81"/>
      <c r="F164" s="81"/>
      <c r="G164" s="81"/>
      <c r="H164" s="87">
        <f t="shared" si="10"/>
        <v>0</v>
      </c>
      <c r="I164" s="87">
        <f t="shared" si="11"/>
        <v>0</v>
      </c>
      <c r="J164" s="81"/>
      <c r="K164" s="68">
        <f t="shared" si="13"/>
        <v>0</v>
      </c>
      <c r="L164" s="81"/>
      <c r="M164" s="68">
        <f t="shared" si="14"/>
        <v>0</v>
      </c>
    </row>
    <row r="165" spans="1:13" x14ac:dyDescent="0.25">
      <c r="A165" s="39" t="str">
        <f t="shared" si="12"/>
        <v>FRONTIERAssisted Living Facilities</v>
      </c>
      <c r="B165" s="69" t="s">
        <v>30</v>
      </c>
      <c r="C165" s="57" t="s">
        <v>60</v>
      </c>
      <c r="D165" s="57" t="s">
        <v>91</v>
      </c>
      <c r="E165" s="81"/>
      <c r="F165" s="81"/>
      <c r="G165" s="81"/>
      <c r="H165" s="87">
        <f t="shared" si="10"/>
        <v>0</v>
      </c>
      <c r="I165" s="87">
        <f t="shared" si="11"/>
        <v>0</v>
      </c>
      <c r="J165" s="81"/>
      <c r="K165" s="68">
        <f t="shared" si="13"/>
        <v>0</v>
      </c>
      <c r="L165" s="81"/>
      <c r="M165" s="68">
        <f t="shared" si="14"/>
        <v>0</v>
      </c>
    </row>
    <row r="166" spans="1:13" x14ac:dyDescent="0.25">
      <c r="A166" s="39" t="str">
        <f t="shared" si="12"/>
        <v>FRONTIERPersonal Care Service Agencies (PCS)</v>
      </c>
      <c r="B166" s="67" t="s">
        <v>193</v>
      </c>
      <c r="C166" s="57" t="s">
        <v>60</v>
      </c>
      <c r="D166" s="57" t="s">
        <v>91</v>
      </c>
      <c r="E166" s="81"/>
      <c r="F166" s="81"/>
      <c r="G166" s="81"/>
      <c r="H166" s="87">
        <f t="shared" si="10"/>
        <v>0</v>
      </c>
      <c r="I166" s="87">
        <f t="shared" si="11"/>
        <v>0</v>
      </c>
      <c r="J166" s="81"/>
      <c r="K166" s="68">
        <f t="shared" si="13"/>
        <v>0</v>
      </c>
      <c r="L166" s="81"/>
      <c r="M166" s="68">
        <f t="shared" si="14"/>
        <v>0</v>
      </c>
    </row>
    <row r="167" spans="1:13" x14ac:dyDescent="0.25">
      <c r="A167" s="39" t="str">
        <f t="shared" si="12"/>
        <v>FRONTIERNursing Facilities</v>
      </c>
      <c r="B167" s="67" t="s">
        <v>31</v>
      </c>
      <c r="C167" s="57" t="s">
        <v>60</v>
      </c>
      <c r="D167" s="57" t="s">
        <v>91</v>
      </c>
      <c r="E167" s="81"/>
      <c r="F167" s="81"/>
      <c r="G167" s="81"/>
      <c r="H167" s="87">
        <f t="shared" si="10"/>
        <v>0</v>
      </c>
      <c r="I167" s="87">
        <f t="shared" si="11"/>
        <v>0</v>
      </c>
      <c r="J167" s="81"/>
      <c r="K167" s="68">
        <f t="shared" si="13"/>
        <v>0</v>
      </c>
      <c r="L167" s="81"/>
      <c r="M167" s="68">
        <f t="shared" si="14"/>
        <v>0</v>
      </c>
    </row>
    <row r="168" spans="1:13" x14ac:dyDescent="0.25">
      <c r="A168" s="39" t="str">
        <f t="shared" si="12"/>
        <v>FRONTIERGeneral Hospitals</v>
      </c>
      <c r="B168" s="71" t="s">
        <v>32</v>
      </c>
      <c r="C168" s="57" t="s">
        <v>60</v>
      </c>
      <c r="D168" s="57" t="s">
        <v>91</v>
      </c>
      <c r="E168" s="81"/>
      <c r="F168" s="81"/>
      <c r="G168" s="81"/>
      <c r="H168" s="87">
        <f t="shared" si="10"/>
        <v>0</v>
      </c>
      <c r="I168" s="87">
        <f t="shared" si="11"/>
        <v>0</v>
      </c>
      <c r="J168" s="81"/>
      <c r="K168" s="68">
        <f t="shared" si="13"/>
        <v>0</v>
      </c>
      <c r="L168" s="81"/>
      <c r="M168" s="68">
        <f t="shared" si="14"/>
        <v>0</v>
      </c>
    </row>
    <row r="169" spans="1:13" x14ac:dyDescent="0.25">
      <c r="A169" s="39" t="str">
        <f t="shared" si="12"/>
        <v>FRONTIERTransportation</v>
      </c>
      <c r="B169" s="71" t="s">
        <v>33</v>
      </c>
      <c r="C169" s="57" t="s">
        <v>60</v>
      </c>
      <c r="D169" s="57" t="s">
        <v>91</v>
      </c>
      <c r="E169" s="81"/>
      <c r="F169" s="81"/>
      <c r="G169" s="81"/>
      <c r="H169" s="87">
        <f t="shared" si="10"/>
        <v>0</v>
      </c>
      <c r="I169" s="87">
        <f t="shared" si="11"/>
        <v>0</v>
      </c>
      <c r="J169" s="81"/>
      <c r="K169" s="68">
        <f t="shared" si="13"/>
        <v>0</v>
      </c>
      <c r="L169" s="81"/>
      <c r="M169" s="68">
        <f t="shared" si="14"/>
        <v>0</v>
      </c>
    </row>
    <row r="170" spans="1:13" x14ac:dyDescent="0.25">
      <c r="A170" s="39" t="str">
        <f t="shared" si="12"/>
        <v>FRONTIERAssisted Living Facilities</v>
      </c>
      <c r="B170" s="69" t="s">
        <v>30</v>
      </c>
      <c r="C170" s="57" t="s">
        <v>60</v>
      </c>
      <c r="D170" s="57" t="s">
        <v>92</v>
      </c>
      <c r="E170" s="81"/>
      <c r="F170" s="81"/>
      <c r="G170" s="81"/>
      <c r="H170" s="87">
        <f t="shared" si="10"/>
        <v>0</v>
      </c>
      <c r="I170" s="87">
        <f t="shared" si="11"/>
        <v>0</v>
      </c>
      <c r="J170" s="81"/>
      <c r="K170" s="68">
        <f t="shared" si="13"/>
        <v>0</v>
      </c>
      <c r="L170" s="81"/>
      <c r="M170" s="68">
        <f t="shared" si="14"/>
        <v>0</v>
      </c>
    </row>
    <row r="171" spans="1:13" x14ac:dyDescent="0.25">
      <c r="A171" s="39" t="str">
        <f t="shared" si="12"/>
        <v>FRONTIERPersonal Care Service Agencies (PCS)</v>
      </c>
      <c r="B171" s="67" t="s">
        <v>193</v>
      </c>
      <c r="C171" s="57" t="s">
        <v>60</v>
      </c>
      <c r="D171" s="57" t="s">
        <v>92</v>
      </c>
      <c r="E171" s="81"/>
      <c r="F171" s="81"/>
      <c r="G171" s="81"/>
      <c r="H171" s="87">
        <f t="shared" si="10"/>
        <v>0</v>
      </c>
      <c r="I171" s="87">
        <f t="shared" si="11"/>
        <v>0</v>
      </c>
      <c r="J171" s="81"/>
      <c r="K171" s="68">
        <f t="shared" si="13"/>
        <v>0</v>
      </c>
      <c r="L171" s="81"/>
      <c r="M171" s="68">
        <f t="shared" si="14"/>
        <v>0</v>
      </c>
    </row>
    <row r="172" spans="1:13" x14ac:dyDescent="0.25">
      <c r="A172" s="39" t="str">
        <f t="shared" si="12"/>
        <v>FRONTIERNursing Facilities</v>
      </c>
      <c r="B172" s="67" t="s">
        <v>31</v>
      </c>
      <c r="C172" s="72" t="s">
        <v>60</v>
      </c>
      <c r="D172" s="57" t="s">
        <v>92</v>
      </c>
      <c r="E172" s="81"/>
      <c r="F172" s="81"/>
      <c r="G172" s="81"/>
      <c r="H172" s="87">
        <f t="shared" si="10"/>
        <v>0</v>
      </c>
      <c r="I172" s="87">
        <f t="shared" si="11"/>
        <v>0</v>
      </c>
      <c r="J172" s="81"/>
      <c r="K172" s="68">
        <f t="shared" si="13"/>
        <v>0</v>
      </c>
      <c r="L172" s="81"/>
      <c r="M172" s="68">
        <f t="shared" si="14"/>
        <v>0</v>
      </c>
    </row>
    <row r="173" spans="1:13" x14ac:dyDescent="0.25">
      <c r="A173" s="39" t="str">
        <f t="shared" si="12"/>
        <v>FRONTIERGeneral Hospitals</v>
      </c>
      <c r="B173" s="71" t="s">
        <v>32</v>
      </c>
      <c r="C173" s="57" t="s">
        <v>60</v>
      </c>
      <c r="D173" s="57" t="s">
        <v>92</v>
      </c>
      <c r="E173" s="81"/>
      <c r="F173" s="81"/>
      <c r="G173" s="81"/>
      <c r="H173" s="87">
        <f t="shared" si="10"/>
        <v>0</v>
      </c>
      <c r="I173" s="87">
        <f t="shared" si="11"/>
        <v>0</v>
      </c>
      <c r="J173" s="81"/>
      <c r="K173" s="68">
        <f t="shared" si="13"/>
        <v>0</v>
      </c>
      <c r="L173" s="81"/>
      <c r="M173" s="68">
        <f t="shared" si="14"/>
        <v>0</v>
      </c>
    </row>
    <row r="174" spans="1:13" x14ac:dyDescent="0.25">
      <c r="A174" s="39" t="str">
        <f t="shared" si="12"/>
        <v>FRONTIERTransportation</v>
      </c>
      <c r="B174" s="71" t="s">
        <v>33</v>
      </c>
      <c r="C174" s="57" t="s">
        <v>60</v>
      </c>
      <c r="D174" s="57" t="s">
        <v>92</v>
      </c>
      <c r="E174" s="81"/>
      <c r="F174" s="81"/>
      <c r="G174" s="81"/>
      <c r="H174" s="87">
        <f t="shared" si="10"/>
        <v>0</v>
      </c>
      <c r="I174" s="87">
        <f t="shared" si="11"/>
        <v>0</v>
      </c>
      <c r="J174" s="81"/>
      <c r="K174" s="68">
        <f t="shared" si="13"/>
        <v>0</v>
      </c>
      <c r="L174" s="81"/>
      <c r="M174" s="68">
        <f t="shared" si="14"/>
        <v>0</v>
      </c>
    </row>
  </sheetData>
  <sheetProtection algorithmName="SHA-512" hashValue="kDL1U1rQgMdEzedeojd2nil7iLd7HN38Dkw0jmoPG+c1ho0ku+Ee+EmgwpFN2i80dW2kgVegUBrYC0m6QoaFpQ==" saltValue="YGnmOFJ5wLh+Z/Wfsxykhg==" spinCount="100000" sheet="1" objects="1" scenarios="1"/>
  <mergeCells count="15">
    <mergeCell ref="J8:K8"/>
    <mergeCell ref="L8:M8"/>
    <mergeCell ref="C2:E2"/>
    <mergeCell ref="C3:E3"/>
    <mergeCell ref="F1:I3"/>
    <mergeCell ref="G8:G9"/>
    <mergeCell ref="B6:M6"/>
    <mergeCell ref="B7:B9"/>
    <mergeCell ref="C7:C9"/>
    <mergeCell ref="D7:D9"/>
    <mergeCell ref="E8:E9"/>
    <mergeCell ref="F8:F9"/>
    <mergeCell ref="E7:H7"/>
    <mergeCell ref="H8:H9"/>
    <mergeCell ref="I7:M7"/>
  </mergeCells>
  <conditionalFormatting sqref="K10:K174 M10:M174">
    <cfRule type="cellIs" dxfId="11" priority="1" operator="equal">
      <formula>"nd"</formula>
    </cfRule>
    <cfRule type="cellIs" dxfId="10" priority="2" operator="greaterThanOrEqual">
      <formula>0.9</formula>
    </cfRule>
    <cfRule type="cellIs" dxfId="9" priority="3" operator="lessThan">
      <formula>0.9</formula>
    </cfRule>
  </conditionalFormatting>
  <printOptions horizontalCentered="1"/>
  <pageMargins left="0.25" right="0.25" top="2" bottom="0.75" header="0.3" footer="0.3"/>
  <pageSetup scale="76" fitToHeight="0" orientation="landscape" r:id="rId1"/>
  <headerFooter scaleWithDoc="0">
    <oddHeader>&amp;C&amp;G
&amp;"Arial,Bold"Geographic Access Report
Section X:  LTC, Hospital, Transportation Geographical Access by Each County</oddHeader>
    <oddFooter>&amp;L&amp;"Arial,Regular"&amp;10Geographic Access - Report #55&amp;C&amp;"Arial,Regular"&amp;10Rev. v6 2019-07&amp;R&amp;"Arial,Regular"&amp;10&amp;P</oddFooter>
  </headerFooter>
  <rowBreaks count="5" manualBreakCount="5">
    <brk id="39" max="12" man="1"/>
    <brk id="69" max="12" man="1"/>
    <brk id="99" max="12" man="1"/>
    <brk id="129" max="12" man="1"/>
    <brk id="159" max="12"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M22"/>
  <sheetViews>
    <sheetView showGridLines="0" topLeftCell="B1" zoomScale="85" zoomScaleNormal="85" workbookViewId="0">
      <selection activeCell="B1" sqref="B1"/>
    </sheetView>
  </sheetViews>
  <sheetFormatPr defaultColWidth="9.1796875" defaultRowHeight="12.5" x14ac:dyDescent="0.25"/>
  <cols>
    <col min="1" max="1" width="0" style="40" hidden="1" customWidth="1"/>
    <col min="2" max="2" width="43.26953125" style="40" customWidth="1"/>
    <col min="3" max="8" width="12.1796875" style="40" customWidth="1"/>
    <col min="9" max="16384" width="9.1796875" style="40"/>
  </cols>
  <sheetData>
    <row r="1" spans="1:13" ht="13" x14ac:dyDescent="0.25">
      <c r="B1" s="7" t="s">
        <v>0</v>
      </c>
      <c r="C1" s="2" t="str">
        <f>IF('1 BH Geo Access Summary &amp; Analy'!B1="","",'1 BH Geo Access Summary &amp; Analy'!B1)</f>
        <v/>
      </c>
      <c r="D1" s="5" t="s">
        <v>1</v>
      </c>
      <c r="E1" s="13" t="str">
        <f>IF('1 BH Geo Access Summary &amp; Analy'!D1="","",'1 BH Geo Access Summary &amp; Analy'!D1)</f>
        <v/>
      </c>
      <c r="F1" s="267"/>
      <c r="G1" s="268"/>
      <c r="H1" s="268"/>
    </row>
    <row r="2" spans="1:13" ht="13" x14ac:dyDescent="0.25">
      <c r="B2" s="7" t="s">
        <v>2</v>
      </c>
      <c r="C2" s="238" t="str">
        <f>IF('1 BH Geo Access Summary &amp; Analy'!B2="","",'1 BH Geo Access Summary &amp; Analy'!B2)</f>
        <v/>
      </c>
      <c r="D2" s="239"/>
      <c r="E2" s="240"/>
      <c r="F2" s="267"/>
      <c r="G2" s="268"/>
      <c r="H2" s="268"/>
    </row>
    <row r="3" spans="1:13" ht="13" x14ac:dyDescent="0.25">
      <c r="B3" s="7" t="s">
        <v>37</v>
      </c>
      <c r="C3" s="238" t="str">
        <f>IF('1 BH Geo Access Summary &amp; Analy'!B3="","",'1 BH Geo Access Summary &amp; Analy'!B3)</f>
        <v/>
      </c>
      <c r="D3" s="239"/>
      <c r="E3" s="240"/>
      <c r="F3" s="267"/>
      <c r="G3" s="268"/>
      <c r="H3" s="268"/>
    </row>
    <row r="4" spans="1:13" ht="13" x14ac:dyDescent="0.25">
      <c r="B4" s="22"/>
      <c r="C4" s="22"/>
      <c r="D4" s="22"/>
      <c r="E4" s="22"/>
      <c r="F4" s="22"/>
      <c r="G4" s="22"/>
      <c r="H4" s="22"/>
      <c r="I4" s="23"/>
      <c r="J4" s="23"/>
      <c r="K4" s="23"/>
      <c r="L4" s="23"/>
      <c r="M4" s="23"/>
    </row>
    <row r="5" spans="1:13" x14ac:dyDescent="0.25">
      <c r="A5" s="42" t="s">
        <v>244</v>
      </c>
      <c r="E5" s="45"/>
      <c r="F5" s="58"/>
      <c r="G5" s="46"/>
      <c r="H5" s="46"/>
    </row>
    <row r="6" spans="1:13" ht="13" x14ac:dyDescent="0.25">
      <c r="B6" s="249" t="s">
        <v>243</v>
      </c>
      <c r="C6" s="250"/>
      <c r="D6" s="250"/>
      <c r="E6" s="250"/>
      <c r="F6" s="250"/>
      <c r="G6" s="251"/>
      <c r="H6" s="59"/>
    </row>
    <row r="7" spans="1:13" ht="39" x14ac:dyDescent="0.25">
      <c r="B7" s="60" t="s">
        <v>239</v>
      </c>
      <c r="C7" s="60" t="s">
        <v>63</v>
      </c>
      <c r="D7" s="60" t="s">
        <v>154</v>
      </c>
      <c r="E7" s="60" t="s">
        <v>55</v>
      </c>
      <c r="F7" s="60" t="s">
        <v>56</v>
      </c>
      <c r="G7" s="60" t="s">
        <v>57</v>
      </c>
    </row>
    <row r="8" spans="1:13" x14ac:dyDescent="0.25">
      <c r="A8" s="39" t="str">
        <f>D8&amp;B8</f>
        <v>URBANAssisted Living Facilities</v>
      </c>
      <c r="B8" s="69" t="s">
        <v>30</v>
      </c>
      <c r="C8" s="57" t="s">
        <v>175</v>
      </c>
      <c r="D8" s="57" t="s">
        <v>58</v>
      </c>
      <c r="E8" s="82"/>
      <c r="F8" s="82"/>
      <c r="G8" s="82"/>
      <c r="J8" s="46"/>
    </row>
    <row r="9" spans="1:13" x14ac:dyDescent="0.25">
      <c r="A9" s="39" t="str">
        <f t="shared" ref="A9:A22" si="0">D9&amp;B9</f>
        <v>URBANPersonal Care Service Agencies (PCS)</v>
      </c>
      <c r="B9" s="67" t="s">
        <v>193</v>
      </c>
      <c r="C9" s="57" t="s">
        <v>175</v>
      </c>
      <c r="D9" s="57" t="s">
        <v>58</v>
      </c>
      <c r="E9" s="82"/>
      <c r="F9" s="82"/>
      <c r="G9" s="82"/>
      <c r="J9" s="46"/>
    </row>
    <row r="10" spans="1:13" x14ac:dyDescent="0.25">
      <c r="A10" s="39" t="str">
        <f t="shared" si="0"/>
        <v>URBANNursing Facilities</v>
      </c>
      <c r="B10" s="67" t="s">
        <v>31</v>
      </c>
      <c r="C10" s="57" t="s">
        <v>175</v>
      </c>
      <c r="D10" s="57" t="s">
        <v>58</v>
      </c>
      <c r="E10" s="82"/>
      <c r="F10" s="82"/>
      <c r="G10" s="82"/>
      <c r="J10" s="46"/>
    </row>
    <row r="11" spans="1:13" x14ac:dyDescent="0.25">
      <c r="A11" s="39" t="str">
        <f t="shared" si="0"/>
        <v>URBANGeneral Hospitals</v>
      </c>
      <c r="B11" s="71" t="s">
        <v>32</v>
      </c>
      <c r="C11" s="57" t="s">
        <v>175</v>
      </c>
      <c r="D11" s="57" t="s">
        <v>58</v>
      </c>
      <c r="E11" s="82"/>
      <c r="F11" s="82"/>
      <c r="G11" s="82"/>
      <c r="J11" s="46"/>
    </row>
    <row r="12" spans="1:13" x14ac:dyDescent="0.25">
      <c r="A12" s="39" t="str">
        <f t="shared" si="0"/>
        <v>URBANTransportation</v>
      </c>
      <c r="B12" s="71" t="s">
        <v>33</v>
      </c>
      <c r="C12" s="57" t="s">
        <v>175</v>
      </c>
      <c r="D12" s="57" t="s">
        <v>58</v>
      </c>
      <c r="E12" s="82"/>
      <c r="F12" s="82"/>
      <c r="G12" s="82"/>
      <c r="J12" s="46"/>
    </row>
    <row r="13" spans="1:13" x14ac:dyDescent="0.25">
      <c r="A13" s="39" t="str">
        <f t="shared" si="0"/>
        <v>RURALAssisted Living Facilities</v>
      </c>
      <c r="B13" s="69" t="s">
        <v>30</v>
      </c>
      <c r="C13" s="57" t="s">
        <v>176</v>
      </c>
      <c r="D13" s="57" t="s">
        <v>59</v>
      </c>
      <c r="E13" s="82"/>
      <c r="F13" s="82"/>
      <c r="G13" s="82"/>
      <c r="J13" s="46"/>
    </row>
    <row r="14" spans="1:13" x14ac:dyDescent="0.25">
      <c r="A14" s="39" t="str">
        <f t="shared" si="0"/>
        <v>RURALPersonal Care Service Agencies (PCS)</v>
      </c>
      <c r="B14" s="67" t="s">
        <v>193</v>
      </c>
      <c r="C14" s="57" t="s">
        <v>176</v>
      </c>
      <c r="D14" s="57" t="s">
        <v>59</v>
      </c>
      <c r="E14" s="82"/>
      <c r="F14" s="82"/>
      <c r="G14" s="82"/>
      <c r="J14" s="46"/>
    </row>
    <row r="15" spans="1:13" x14ac:dyDescent="0.25">
      <c r="A15" s="39" t="str">
        <f t="shared" si="0"/>
        <v>RURALNursing Facilities</v>
      </c>
      <c r="B15" s="67" t="s">
        <v>31</v>
      </c>
      <c r="C15" s="57" t="s">
        <v>176</v>
      </c>
      <c r="D15" s="57" t="s">
        <v>59</v>
      </c>
      <c r="E15" s="82"/>
      <c r="F15" s="82"/>
      <c r="G15" s="82"/>
      <c r="J15" s="46"/>
    </row>
    <row r="16" spans="1:13" x14ac:dyDescent="0.25">
      <c r="A16" s="39" t="str">
        <f t="shared" si="0"/>
        <v>RURALGeneral Hospitals</v>
      </c>
      <c r="B16" s="71" t="s">
        <v>32</v>
      </c>
      <c r="C16" s="57" t="s">
        <v>176</v>
      </c>
      <c r="D16" s="57" t="s">
        <v>59</v>
      </c>
      <c r="E16" s="82"/>
      <c r="F16" s="82"/>
      <c r="G16" s="82"/>
      <c r="J16" s="46"/>
    </row>
    <row r="17" spans="1:10" x14ac:dyDescent="0.25">
      <c r="A17" s="39" t="str">
        <f t="shared" si="0"/>
        <v>RURALTransportation</v>
      </c>
      <c r="B17" s="71" t="s">
        <v>33</v>
      </c>
      <c r="C17" s="57" t="s">
        <v>176</v>
      </c>
      <c r="D17" s="57" t="s">
        <v>59</v>
      </c>
      <c r="E17" s="82"/>
      <c r="F17" s="82"/>
      <c r="G17" s="82"/>
      <c r="J17" s="46"/>
    </row>
    <row r="18" spans="1:10" x14ac:dyDescent="0.25">
      <c r="A18" s="39" t="str">
        <f t="shared" si="0"/>
        <v>FRONTIERAssisted Living Facilities</v>
      </c>
      <c r="B18" s="69" t="s">
        <v>30</v>
      </c>
      <c r="C18" s="57" t="s">
        <v>177</v>
      </c>
      <c r="D18" s="57" t="s">
        <v>60</v>
      </c>
      <c r="E18" s="82"/>
      <c r="F18" s="82"/>
      <c r="G18" s="82"/>
      <c r="J18" s="46"/>
    </row>
    <row r="19" spans="1:10" x14ac:dyDescent="0.25">
      <c r="A19" s="39" t="str">
        <f t="shared" si="0"/>
        <v>FRONTIERPersonal Care Service Agencies (PCS)</v>
      </c>
      <c r="B19" s="67" t="s">
        <v>193</v>
      </c>
      <c r="C19" s="57" t="s">
        <v>177</v>
      </c>
      <c r="D19" s="57" t="s">
        <v>60</v>
      </c>
      <c r="E19" s="82"/>
      <c r="F19" s="82"/>
      <c r="G19" s="82"/>
      <c r="J19" s="46"/>
    </row>
    <row r="20" spans="1:10" x14ac:dyDescent="0.25">
      <c r="A20" s="39" t="str">
        <f t="shared" si="0"/>
        <v>FRONTIERNursing Facilities</v>
      </c>
      <c r="B20" s="67" t="s">
        <v>31</v>
      </c>
      <c r="C20" s="57" t="s">
        <v>177</v>
      </c>
      <c r="D20" s="57" t="s">
        <v>60</v>
      </c>
      <c r="E20" s="82"/>
      <c r="F20" s="82"/>
      <c r="G20" s="82"/>
      <c r="J20" s="46"/>
    </row>
    <row r="21" spans="1:10" x14ac:dyDescent="0.25">
      <c r="A21" s="39" t="str">
        <f t="shared" si="0"/>
        <v>FRONTIERGeneral Hospitals</v>
      </c>
      <c r="B21" s="71" t="s">
        <v>32</v>
      </c>
      <c r="C21" s="57" t="s">
        <v>177</v>
      </c>
      <c r="D21" s="57" t="s">
        <v>60</v>
      </c>
      <c r="E21" s="82"/>
      <c r="F21" s="82"/>
      <c r="G21" s="82"/>
      <c r="J21" s="46"/>
    </row>
    <row r="22" spans="1:10" x14ac:dyDescent="0.25">
      <c r="A22" s="39" t="str">
        <f t="shared" si="0"/>
        <v>FRONTIERTransportation</v>
      </c>
      <c r="B22" s="71" t="s">
        <v>33</v>
      </c>
      <c r="C22" s="57" t="s">
        <v>177</v>
      </c>
      <c r="D22" s="57" t="s">
        <v>60</v>
      </c>
      <c r="E22" s="82"/>
      <c r="F22" s="82"/>
      <c r="G22" s="82"/>
      <c r="J22" s="46"/>
    </row>
  </sheetData>
  <sheetProtection algorithmName="SHA-512" hashValue="P9Zv+QpvRpp/u5d1Svuwb9MKRTszuWqLK1ZAUu3Ui/yGGUKSIH/8LLXaAaXJU6CsGbyeSqSTNytcbK+JqPyLoA==" saltValue="KUamdcy0h5RxKcq6iqzlSw==" spinCount="100000" sheet="1" objects="1" scenarios="1"/>
  <mergeCells count="4">
    <mergeCell ref="C2:E2"/>
    <mergeCell ref="C3:E3"/>
    <mergeCell ref="F1:H3"/>
    <mergeCell ref="B6:G6"/>
  </mergeCells>
  <conditionalFormatting sqref="E8 E22">
    <cfRule type="cellIs" dxfId="8" priority="4" operator="equal">
      <formula>""</formula>
    </cfRule>
    <cfRule type="cellIs" dxfId="7" priority="5" operator="lessThanOrEqual">
      <formula>30</formula>
    </cfRule>
    <cfRule type="cellIs" dxfId="6" priority="6" operator="greaterThan">
      <formula>30</formula>
    </cfRule>
  </conditionalFormatting>
  <conditionalFormatting sqref="F8:G22 E9:E21">
    <cfRule type="cellIs" dxfId="5" priority="1" operator="equal">
      <formula>""</formula>
    </cfRule>
    <cfRule type="cellIs" dxfId="4" priority="2" operator="lessThanOrEqual">
      <formula>30</formula>
    </cfRule>
    <cfRule type="cellIs" dxfId="3" priority="3" operator="greaterThan">
      <formula>30</formula>
    </cfRule>
  </conditionalFormatting>
  <printOptions horizontalCentered="1"/>
  <pageMargins left="0.25" right="0.25" top="2" bottom="0.75" header="0.3" footer="0.3"/>
  <pageSetup fitToHeight="0" orientation="landscape" r:id="rId1"/>
  <headerFooter scaleWithDoc="0">
    <oddHeader>&amp;C&amp;G
&amp;"Arial,Bold"Geographic Access Report
Section XI:  LTC, Hospital, Transportation Average Distance by County Type</oddHeader>
    <oddFooter>&amp;L&amp;"Arial,Regular"&amp;10Geographic Access - Report #55&amp;C&amp;"Arial,Regular"&amp;10Rev. v6 2019-07&amp;R&amp;"Arial,Regular"&amp;10&amp;P</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M57"/>
  <sheetViews>
    <sheetView showGridLines="0" zoomScale="85" zoomScaleNormal="85" workbookViewId="0"/>
  </sheetViews>
  <sheetFormatPr defaultColWidth="9.1796875" defaultRowHeight="12.5" x14ac:dyDescent="0.25"/>
  <cols>
    <col min="1" max="1" width="28.7265625" style="40" customWidth="1"/>
    <col min="2" max="13" width="12.26953125" style="40" customWidth="1"/>
    <col min="14" max="16384" width="9.1796875" style="40"/>
  </cols>
  <sheetData>
    <row r="1" spans="1:13" ht="13" x14ac:dyDescent="0.25">
      <c r="A1" s="7" t="s">
        <v>0</v>
      </c>
      <c r="B1" s="2" t="str">
        <f>IF('1 BH Geo Access Summary &amp; Analy'!B1="","",'1 BH Geo Access Summary &amp; Analy'!B1)</f>
        <v/>
      </c>
      <c r="C1" s="5" t="s">
        <v>1</v>
      </c>
      <c r="D1" s="13" t="str">
        <f>IF('1 BH Geo Access Summary &amp; Analy'!D1="","",'1 BH Geo Access Summary &amp; Analy'!D1)</f>
        <v/>
      </c>
      <c r="E1" s="267"/>
      <c r="F1" s="268"/>
      <c r="G1" s="268"/>
    </row>
    <row r="2" spans="1:13" ht="13" x14ac:dyDescent="0.25">
      <c r="A2" s="7" t="s">
        <v>2</v>
      </c>
      <c r="B2" s="238" t="str">
        <f>IF('1 BH Geo Access Summary &amp; Analy'!B2="","",'1 BH Geo Access Summary &amp; Analy'!B2)</f>
        <v/>
      </c>
      <c r="C2" s="239"/>
      <c r="D2" s="240"/>
      <c r="E2" s="267"/>
      <c r="F2" s="268"/>
      <c r="G2" s="268"/>
    </row>
    <row r="3" spans="1:13" ht="13" x14ac:dyDescent="0.25">
      <c r="A3" s="7" t="s">
        <v>37</v>
      </c>
      <c r="B3" s="238" t="str">
        <f>IF('1 BH Geo Access Summary &amp; Analy'!B3="","",'1 BH Geo Access Summary &amp; Analy'!B3)</f>
        <v/>
      </c>
      <c r="C3" s="239"/>
      <c r="D3" s="240"/>
      <c r="E3" s="267"/>
      <c r="F3" s="268"/>
      <c r="G3" s="268"/>
    </row>
    <row r="4" spans="1:13" ht="17.25" customHeight="1" x14ac:dyDescent="0.25">
      <c r="A4" s="22"/>
      <c r="B4" s="22"/>
      <c r="C4" s="22"/>
      <c r="D4" s="73"/>
      <c r="E4" s="74"/>
      <c r="F4" s="74"/>
      <c r="G4" s="73"/>
      <c r="H4" s="74"/>
      <c r="I4" s="74"/>
      <c r="J4" s="73"/>
      <c r="K4" s="74"/>
      <c r="L4" s="74"/>
      <c r="M4" s="73"/>
    </row>
    <row r="5" spans="1:13" ht="16.5" customHeight="1" x14ac:dyDescent="0.25">
      <c r="A5" s="75"/>
      <c r="B5" s="272" t="s">
        <v>190</v>
      </c>
      <c r="C5" s="273"/>
      <c r="D5" s="274"/>
      <c r="E5" s="272" t="s">
        <v>39</v>
      </c>
      <c r="F5" s="273"/>
      <c r="G5" s="273"/>
      <c r="H5" s="273"/>
      <c r="I5" s="273"/>
      <c r="J5" s="273"/>
      <c r="K5" s="273"/>
      <c r="L5" s="273"/>
      <c r="M5" s="274"/>
    </row>
    <row r="6" spans="1:13" ht="18" customHeight="1" x14ac:dyDescent="0.25">
      <c r="B6" s="275" t="str">
        <f>IF(B1="","Enter Date","Q"&amp;IF(MONTH(B1)&lt;4,1,IF(MONTH(B1)&lt;7,2,IF(MONTH(B1)&lt;10,3,4)))&amp;"CY"&amp;RIGHT(YEAR(B1),2))</f>
        <v>Enter Date</v>
      </c>
      <c r="C6" s="276" t="e">
        <f>IF(ISBLANK(#REF!),"Enter Date","Q"&amp;IF(MONTH(#REF!)&lt;4,1,IF(MONTH(#REF!)&lt;7,2,IF(MONTH(#REF!)&lt;10,3,4)))&amp;"CY"&amp;RIGHT(YEAR(#REF!),2))</f>
        <v>#REF!</v>
      </c>
      <c r="D6" s="277" t="e">
        <f>IF(ISBLANK(#REF!),"Enter Date","Q"&amp;IF(MONTH(#REF!)&lt;4,1,IF(MONTH(#REF!)&lt;7,2,IF(MONTH(#REF!)&lt;10,3,4)))&amp;"CY"&amp;RIGHT(YEAR(#REF!),2))</f>
        <v>#REF!</v>
      </c>
      <c r="E6" s="269" t="str">
        <f>IFERROR("Q"&amp;IF(MID(B6,2,1)="1",4,MID(B6,2,1)-1)&amp;"CY"&amp;IF(MID(B6,2,1)="1",RIGHT(B6,2)-1,RIGHT(B6,2)),"")</f>
        <v/>
      </c>
      <c r="F6" s="270"/>
      <c r="G6" s="271"/>
      <c r="H6" s="269" t="str">
        <f>IFERROR("Q"&amp;IF(MID(E6,2,1)="1",4,MID(E6,2,1)-1)&amp;"CY"&amp;IF(MID(E6,2,1)="1",RIGHT(E6,2)-1,RIGHT(E6,2)),"")</f>
        <v/>
      </c>
      <c r="I6" s="270"/>
      <c r="J6" s="271"/>
      <c r="K6" s="269" t="str">
        <f>IFERROR("Q"&amp;IF(MID(H6,2,1)="1",4,MID(H6,2,1)-1)&amp;"CY"&amp;IF(MID(H6,2,1)="1",RIGHT(H6,2)-1,RIGHT(H6,2)),"")</f>
        <v/>
      </c>
      <c r="L6" s="270"/>
      <c r="M6" s="271"/>
    </row>
    <row r="7" spans="1:13" ht="56.25" customHeight="1" x14ac:dyDescent="0.25">
      <c r="A7" s="76" t="s">
        <v>96</v>
      </c>
      <c r="B7" s="76" t="s">
        <v>189</v>
      </c>
      <c r="C7" s="76" t="s">
        <v>186</v>
      </c>
      <c r="D7" s="77" t="s">
        <v>187</v>
      </c>
      <c r="E7" s="76" t="s">
        <v>189</v>
      </c>
      <c r="F7" s="76" t="s">
        <v>186</v>
      </c>
      <c r="G7" s="77" t="s">
        <v>187</v>
      </c>
      <c r="H7" s="76" t="s">
        <v>189</v>
      </c>
      <c r="I7" s="76" t="s">
        <v>186</v>
      </c>
      <c r="J7" s="77" t="s">
        <v>187</v>
      </c>
      <c r="K7" s="76" t="s">
        <v>189</v>
      </c>
      <c r="L7" s="76" t="s">
        <v>186</v>
      </c>
      <c r="M7" s="77" t="s">
        <v>187</v>
      </c>
    </row>
    <row r="8" spans="1:13" x14ac:dyDescent="0.25">
      <c r="A8" s="78" t="s">
        <v>97</v>
      </c>
      <c r="B8" s="83"/>
      <c r="C8" s="83"/>
      <c r="D8" s="84">
        <f t="shared" ref="D8:D39" si="0">B8-C8</f>
        <v>0</v>
      </c>
      <c r="E8" s="83"/>
      <c r="F8" s="83"/>
      <c r="G8" s="84">
        <f t="shared" ref="G8:G56" si="1">E8-F8</f>
        <v>0</v>
      </c>
      <c r="H8" s="83"/>
      <c r="I8" s="83"/>
      <c r="J8" s="84">
        <f t="shared" ref="J8:J56" si="2">H8-I8</f>
        <v>0</v>
      </c>
      <c r="K8" s="83"/>
      <c r="L8" s="83"/>
      <c r="M8" s="84">
        <f t="shared" ref="M8:M56" si="3">K8-L8</f>
        <v>0</v>
      </c>
    </row>
    <row r="9" spans="1:13" x14ac:dyDescent="0.25">
      <c r="A9" s="78" t="s">
        <v>98</v>
      </c>
      <c r="B9" s="83"/>
      <c r="C9" s="83"/>
      <c r="D9" s="84">
        <f t="shared" si="0"/>
        <v>0</v>
      </c>
      <c r="E9" s="83"/>
      <c r="F9" s="83"/>
      <c r="G9" s="84">
        <f t="shared" si="1"/>
        <v>0</v>
      </c>
      <c r="H9" s="83"/>
      <c r="I9" s="83"/>
      <c r="J9" s="84">
        <f t="shared" si="2"/>
        <v>0</v>
      </c>
      <c r="K9" s="83"/>
      <c r="L9" s="83"/>
      <c r="M9" s="84">
        <f t="shared" si="3"/>
        <v>0</v>
      </c>
    </row>
    <row r="10" spans="1:13" x14ac:dyDescent="0.25">
      <c r="A10" s="78" t="s">
        <v>99</v>
      </c>
      <c r="B10" s="83"/>
      <c r="C10" s="83"/>
      <c r="D10" s="84">
        <f t="shared" si="0"/>
        <v>0</v>
      </c>
      <c r="E10" s="83"/>
      <c r="F10" s="83"/>
      <c r="G10" s="84">
        <f t="shared" si="1"/>
        <v>0</v>
      </c>
      <c r="H10" s="83"/>
      <c r="I10" s="83"/>
      <c r="J10" s="84">
        <f t="shared" si="2"/>
        <v>0</v>
      </c>
      <c r="K10" s="83"/>
      <c r="L10" s="83"/>
      <c r="M10" s="84">
        <f t="shared" si="3"/>
        <v>0</v>
      </c>
    </row>
    <row r="11" spans="1:13" x14ac:dyDescent="0.25">
      <c r="A11" s="78" t="s">
        <v>100</v>
      </c>
      <c r="B11" s="83"/>
      <c r="C11" s="83"/>
      <c r="D11" s="84">
        <f t="shared" si="0"/>
        <v>0</v>
      </c>
      <c r="E11" s="83"/>
      <c r="F11" s="83"/>
      <c r="G11" s="84">
        <f t="shared" si="1"/>
        <v>0</v>
      </c>
      <c r="H11" s="83"/>
      <c r="I11" s="83"/>
      <c r="J11" s="84">
        <f t="shared" si="2"/>
        <v>0</v>
      </c>
      <c r="K11" s="83"/>
      <c r="L11" s="83"/>
      <c r="M11" s="84">
        <f t="shared" si="3"/>
        <v>0</v>
      </c>
    </row>
    <row r="12" spans="1:13" x14ac:dyDescent="0.25">
      <c r="A12" s="78" t="s">
        <v>101</v>
      </c>
      <c r="B12" s="83"/>
      <c r="C12" s="83"/>
      <c r="D12" s="84">
        <f t="shared" si="0"/>
        <v>0</v>
      </c>
      <c r="E12" s="83"/>
      <c r="F12" s="83"/>
      <c r="G12" s="84">
        <f t="shared" si="1"/>
        <v>0</v>
      </c>
      <c r="H12" s="83"/>
      <c r="I12" s="83"/>
      <c r="J12" s="84">
        <f t="shared" si="2"/>
        <v>0</v>
      </c>
      <c r="K12" s="83"/>
      <c r="L12" s="83"/>
      <c r="M12" s="84">
        <f t="shared" si="3"/>
        <v>0</v>
      </c>
    </row>
    <row r="13" spans="1:13" x14ac:dyDescent="0.25">
      <c r="A13" s="78" t="s">
        <v>102</v>
      </c>
      <c r="B13" s="83"/>
      <c r="C13" s="83"/>
      <c r="D13" s="84">
        <f t="shared" si="0"/>
        <v>0</v>
      </c>
      <c r="E13" s="83"/>
      <c r="F13" s="83"/>
      <c r="G13" s="84">
        <f t="shared" si="1"/>
        <v>0</v>
      </c>
      <c r="H13" s="83"/>
      <c r="I13" s="83"/>
      <c r="J13" s="84">
        <f t="shared" si="2"/>
        <v>0</v>
      </c>
      <c r="K13" s="83"/>
      <c r="L13" s="83"/>
      <c r="M13" s="84">
        <f t="shared" si="3"/>
        <v>0</v>
      </c>
    </row>
    <row r="14" spans="1:13" x14ac:dyDescent="0.25">
      <c r="A14" s="78" t="s">
        <v>103</v>
      </c>
      <c r="B14" s="83"/>
      <c r="C14" s="83"/>
      <c r="D14" s="84">
        <f t="shared" si="0"/>
        <v>0</v>
      </c>
      <c r="E14" s="83"/>
      <c r="F14" s="83"/>
      <c r="G14" s="84">
        <f t="shared" si="1"/>
        <v>0</v>
      </c>
      <c r="H14" s="83"/>
      <c r="I14" s="83"/>
      <c r="J14" s="84">
        <f t="shared" si="2"/>
        <v>0</v>
      </c>
      <c r="K14" s="83"/>
      <c r="L14" s="83"/>
      <c r="M14" s="84">
        <f t="shared" si="3"/>
        <v>0</v>
      </c>
    </row>
    <row r="15" spans="1:13" x14ac:dyDescent="0.25">
      <c r="A15" s="78" t="s">
        <v>104</v>
      </c>
      <c r="B15" s="83"/>
      <c r="C15" s="83"/>
      <c r="D15" s="84">
        <f t="shared" si="0"/>
        <v>0</v>
      </c>
      <c r="E15" s="83"/>
      <c r="F15" s="83"/>
      <c r="G15" s="84">
        <f t="shared" si="1"/>
        <v>0</v>
      </c>
      <c r="H15" s="83"/>
      <c r="I15" s="83"/>
      <c r="J15" s="84">
        <f t="shared" si="2"/>
        <v>0</v>
      </c>
      <c r="K15" s="83"/>
      <c r="L15" s="83"/>
      <c r="M15" s="84">
        <f t="shared" si="3"/>
        <v>0</v>
      </c>
    </row>
    <row r="16" spans="1:13" x14ac:dyDescent="0.25">
      <c r="A16" s="78" t="s">
        <v>105</v>
      </c>
      <c r="B16" s="83"/>
      <c r="C16" s="83"/>
      <c r="D16" s="84">
        <f t="shared" si="0"/>
        <v>0</v>
      </c>
      <c r="E16" s="83"/>
      <c r="F16" s="83"/>
      <c r="G16" s="84">
        <f t="shared" si="1"/>
        <v>0</v>
      </c>
      <c r="H16" s="83"/>
      <c r="I16" s="83"/>
      <c r="J16" s="84">
        <f t="shared" si="2"/>
        <v>0</v>
      </c>
      <c r="K16" s="83"/>
      <c r="L16" s="83"/>
      <c r="M16" s="84">
        <f t="shared" si="3"/>
        <v>0</v>
      </c>
    </row>
    <row r="17" spans="1:13" x14ac:dyDescent="0.25">
      <c r="A17" s="78" t="s">
        <v>106</v>
      </c>
      <c r="B17" s="83"/>
      <c r="C17" s="83"/>
      <c r="D17" s="84">
        <f t="shared" si="0"/>
        <v>0</v>
      </c>
      <c r="E17" s="83"/>
      <c r="F17" s="83"/>
      <c r="G17" s="84">
        <f t="shared" si="1"/>
        <v>0</v>
      </c>
      <c r="H17" s="83"/>
      <c r="I17" s="83"/>
      <c r="J17" s="84">
        <f t="shared" si="2"/>
        <v>0</v>
      </c>
      <c r="K17" s="83"/>
      <c r="L17" s="83"/>
      <c r="M17" s="84">
        <f t="shared" si="3"/>
        <v>0</v>
      </c>
    </row>
    <row r="18" spans="1:13" x14ac:dyDescent="0.25">
      <c r="A18" s="78" t="s">
        <v>107</v>
      </c>
      <c r="B18" s="83"/>
      <c r="C18" s="83"/>
      <c r="D18" s="84">
        <f t="shared" si="0"/>
        <v>0</v>
      </c>
      <c r="E18" s="83"/>
      <c r="F18" s="83"/>
      <c r="G18" s="84">
        <f t="shared" si="1"/>
        <v>0</v>
      </c>
      <c r="H18" s="83"/>
      <c r="I18" s="83"/>
      <c r="J18" s="84">
        <f t="shared" si="2"/>
        <v>0</v>
      </c>
      <c r="K18" s="83"/>
      <c r="L18" s="83"/>
      <c r="M18" s="84">
        <f t="shared" si="3"/>
        <v>0</v>
      </c>
    </row>
    <row r="19" spans="1:13" x14ac:dyDescent="0.25">
      <c r="A19" s="78" t="s">
        <v>108</v>
      </c>
      <c r="B19" s="83"/>
      <c r="C19" s="83"/>
      <c r="D19" s="84">
        <f t="shared" si="0"/>
        <v>0</v>
      </c>
      <c r="E19" s="83"/>
      <c r="F19" s="83"/>
      <c r="G19" s="84">
        <f t="shared" si="1"/>
        <v>0</v>
      </c>
      <c r="H19" s="83"/>
      <c r="I19" s="83"/>
      <c r="J19" s="84">
        <f t="shared" si="2"/>
        <v>0</v>
      </c>
      <c r="K19" s="83"/>
      <c r="L19" s="83"/>
      <c r="M19" s="84">
        <f t="shared" si="3"/>
        <v>0</v>
      </c>
    </row>
    <row r="20" spans="1:13" x14ac:dyDescent="0.25">
      <c r="A20" s="78" t="s">
        <v>109</v>
      </c>
      <c r="B20" s="83"/>
      <c r="C20" s="83"/>
      <c r="D20" s="84">
        <f t="shared" si="0"/>
        <v>0</v>
      </c>
      <c r="E20" s="83"/>
      <c r="F20" s="83"/>
      <c r="G20" s="84">
        <f t="shared" si="1"/>
        <v>0</v>
      </c>
      <c r="H20" s="83"/>
      <c r="I20" s="83"/>
      <c r="J20" s="84">
        <f t="shared" si="2"/>
        <v>0</v>
      </c>
      <c r="K20" s="83"/>
      <c r="L20" s="83"/>
      <c r="M20" s="84">
        <f t="shared" si="3"/>
        <v>0</v>
      </c>
    </row>
    <row r="21" spans="1:13" x14ac:dyDescent="0.25">
      <c r="A21" s="78" t="s">
        <v>110</v>
      </c>
      <c r="B21" s="83"/>
      <c r="C21" s="83"/>
      <c r="D21" s="84">
        <f t="shared" si="0"/>
        <v>0</v>
      </c>
      <c r="E21" s="83"/>
      <c r="F21" s="83"/>
      <c r="G21" s="84">
        <f t="shared" si="1"/>
        <v>0</v>
      </c>
      <c r="H21" s="83"/>
      <c r="I21" s="83"/>
      <c r="J21" s="84">
        <f t="shared" si="2"/>
        <v>0</v>
      </c>
      <c r="K21" s="83"/>
      <c r="L21" s="83"/>
      <c r="M21" s="84">
        <f t="shared" si="3"/>
        <v>0</v>
      </c>
    </row>
    <row r="22" spans="1:13" x14ac:dyDescent="0.25">
      <c r="A22" s="78" t="s">
        <v>111</v>
      </c>
      <c r="B22" s="83"/>
      <c r="C22" s="83"/>
      <c r="D22" s="84">
        <f t="shared" si="0"/>
        <v>0</v>
      </c>
      <c r="E22" s="83"/>
      <c r="F22" s="83"/>
      <c r="G22" s="84">
        <f t="shared" si="1"/>
        <v>0</v>
      </c>
      <c r="H22" s="83"/>
      <c r="I22" s="83"/>
      <c r="J22" s="84">
        <f t="shared" si="2"/>
        <v>0</v>
      </c>
      <c r="K22" s="83"/>
      <c r="L22" s="83"/>
      <c r="M22" s="84">
        <f t="shared" si="3"/>
        <v>0</v>
      </c>
    </row>
    <row r="23" spans="1:13" x14ac:dyDescent="0.25">
      <c r="A23" s="78" t="s">
        <v>112</v>
      </c>
      <c r="B23" s="83"/>
      <c r="C23" s="83"/>
      <c r="D23" s="84">
        <f t="shared" si="0"/>
        <v>0</v>
      </c>
      <c r="E23" s="83"/>
      <c r="F23" s="83"/>
      <c r="G23" s="84">
        <f t="shared" si="1"/>
        <v>0</v>
      </c>
      <c r="H23" s="83"/>
      <c r="I23" s="83"/>
      <c r="J23" s="84">
        <f t="shared" si="2"/>
        <v>0</v>
      </c>
      <c r="K23" s="83"/>
      <c r="L23" s="83"/>
      <c r="M23" s="84">
        <f t="shared" si="3"/>
        <v>0</v>
      </c>
    </row>
    <row r="24" spans="1:13" x14ac:dyDescent="0.25">
      <c r="A24" s="78" t="s">
        <v>113</v>
      </c>
      <c r="B24" s="83"/>
      <c r="C24" s="83"/>
      <c r="D24" s="84">
        <f t="shared" si="0"/>
        <v>0</v>
      </c>
      <c r="E24" s="83"/>
      <c r="F24" s="83"/>
      <c r="G24" s="84">
        <f t="shared" si="1"/>
        <v>0</v>
      </c>
      <c r="H24" s="83"/>
      <c r="I24" s="83"/>
      <c r="J24" s="84">
        <f t="shared" si="2"/>
        <v>0</v>
      </c>
      <c r="K24" s="83"/>
      <c r="L24" s="83"/>
      <c r="M24" s="84">
        <f t="shared" si="3"/>
        <v>0</v>
      </c>
    </row>
    <row r="25" spans="1:13" x14ac:dyDescent="0.25">
      <c r="A25" s="78" t="s">
        <v>114</v>
      </c>
      <c r="B25" s="83"/>
      <c r="C25" s="83"/>
      <c r="D25" s="84">
        <f t="shared" si="0"/>
        <v>0</v>
      </c>
      <c r="E25" s="83"/>
      <c r="F25" s="83"/>
      <c r="G25" s="84">
        <f t="shared" si="1"/>
        <v>0</v>
      </c>
      <c r="H25" s="83"/>
      <c r="I25" s="83"/>
      <c r="J25" s="84">
        <f t="shared" si="2"/>
        <v>0</v>
      </c>
      <c r="K25" s="83"/>
      <c r="L25" s="83"/>
      <c r="M25" s="84">
        <f t="shared" si="3"/>
        <v>0</v>
      </c>
    </row>
    <row r="26" spans="1:13" x14ac:dyDescent="0.25">
      <c r="A26" s="78" t="s">
        <v>115</v>
      </c>
      <c r="B26" s="83"/>
      <c r="C26" s="83"/>
      <c r="D26" s="84">
        <f t="shared" si="0"/>
        <v>0</v>
      </c>
      <c r="E26" s="83"/>
      <c r="F26" s="83"/>
      <c r="G26" s="84">
        <f t="shared" si="1"/>
        <v>0</v>
      </c>
      <c r="H26" s="83"/>
      <c r="I26" s="83"/>
      <c r="J26" s="84">
        <f t="shared" si="2"/>
        <v>0</v>
      </c>
      <c r="K26" s="83"/>
      <c r="L26" s="83"/>
      <c r="M26" s="84">
        <f t="shared" si="3"/>
        <v>0</v>
      </c>
    </row>
    <row r="27" spans="1:13" x14ac:dyDescent="0.25">
      <c r="A27" s="78" t="s">
        <v>116</v>
      </c>
      <c r="B27" s="83"/>
      <c r="C27" s="83"/>
      <c r="D27" s="84">
        <f t="shared" si="0"/>
        <v>0</v>
      </c>
      <c r="E27" s="83"/>
      <c r="F27" s="83"/>
      <c r="G27" s="84">
        <f t="shared" si="1"/>
        <v>0</v>
      </c>
      <c r="H27" s="83"/>
      <c r="I27" s="83"/>
      <c r="J27" s="84">
        <f t="shared" si="2"/>
        <v>0</v>
      </c>
      <c r="K27" s="83"/>
      <c r="L27" s="83"/>
      <c r="M27" s="84">
        <f t="shared" si="3"/>
        <v>0</v>
      </c>
    </row>
    <row r="28" spans="1:13" x14ac:dyDescent="0.25">
      <c r="A28" s="78" t="s">
        <v>117</v>
      </c>
      <c r="B28" s="83"/>
      <c r="C28" s="83"/>
      <c r="D28" s="84">
        <f t="shared" si="0"/>
        <v>0</v>
      </c>
      <c r="E28" s="83"/>
      <c r="F28" s="83"/>
      <c r="G28" s="84">
        <f t="shared" si="1"/>
        <v>0</v>
      </c>
      <c r="H28" s="83"/>
      <c r="I28" s="83"/>
      <c r="J28" s="84">
        <f t="shared" si="2"/>
        <v>0</v>
      </c>
      <c r="K28" s="83"/>
      <c r="L28" s="83"/>
      <c r="M28" s="84">
        <f t="shared" si="3"/>
        <v>0</v>
      </c>
    </row>
    <row r="29" spans="1:13" x14ac:dyDescent="0.25">
      <c r="A29" s="78" t="s">
        <v>118</v>
      </c>
      <c r="B29" s="83"/>
      <c r="C29" s="83"/>
      <c r="D29" s="84">
        <f t="shared" si="0"/>
        <v>0</v>
      </c>
      <c r="E29" s="83"/>
      <c r="F29" s="83"/>
      <c r="G29" s="84">
        <f t="shared" si="1"/>
        <v>0</v>
      </c>
      <c r="H29" s="83"/>
      <c r="I29" s="83"/>
      <c r="J29" s="84">
        <f t="shared" si="2"/>
        <v>0</v>
      </c>
      <c r="K29" s="83"/>
      <c r="L29" s="83"/>
      <c r="M29" s="84">
        <f t="shared" si="3"/>
        <v>0</v>
      </c>
    </row>
    <row r="30" spans="1:13" x14ac:dyDescent="0.25">
      <c r="A30" s="78" t="s">
        <v>119</v>
      </c>
      <c r="B30" s="83"/>
      <c r="C30" s="83"/>
      <c r="D30" s="84">
        <f t="shared" si="0"/>
        <v>0</v>
      </c>
      <c r="E30" s="83"/>
      <c r="F30" s="83"/>
      <c r="G30" s="84">
        <f t="shared" si="1"/>
        <v>0</v>
      </c>
      <c r="H30" s="83"/>
      <c r="I30" s="83"/>
      <c r="J30" s="84">
        <f t="shared" si="2"/>
        <v>0</v>
      </c>
      <c r="K30" s="83"/>
      <c r="L30" s="83"/>
      <c r="M30" s="84">
        <f t="shared" si="3"/>
        <v>0</v>
      </c>
    </row>
    <row r="31" spans="1:13" x14ac:dyDescent="0.25">
      <c r="A31" s="78" t="s">
        <v>120</v>
      </c>
      <c r="B31" s="83"/>
      <c r="C31" s="83"/>
      <c r="D31" s="84">
        <f t="shared" si="0"/>
        <v>0</v>
      </c>
      <c r="E31" s="83"/>
      <c r="F31" s="83"/>
      <c r="G31" s="84">
        <f t="shared" si="1"/>
        <v>0</v>
      </c>
      <c r="H31" s="83"/>
      <c r="I31" s="83"/>
      <c r="J31" s="84">
        <f t="shared" si="2"/>
        <v>0</v>
      </c>
      <c r="K31" s="83"/>
      <c r="L31" s="83"/>
      <c r="M31" s="84">
        <f t="shared" si="3"/>
        <v>0</v>
      </c>
    </row>
    <row r="32" spans="1:13" x14ac:dyDescent="0.25">
      <c r="A32" s="78" t="s">
        <v>121</v>
      </c>
      <c r="B32" s="83"/>
      <c r="C32" s="83"/>
      <c r="D32" s="84">
        <f t="shared" si="0"/>
        <v>0</v>
      </c>
      <c r="E32" s="83"/>
      <c r="F32" s="83"/>
      <c r="G32" s="84">
        <f t="shared" si="1"/>
        <v>0</v>
      </c>
      <c r="H32" s="83"/>
      <c r="I32" s="83"/>
      <c r="J32" s="84">
        <f t="shared" si="2"/>
        <v>0</v>
      </c>
      <c r="K32" s="83"/>
      <c r="L32" s="83"/>
      <c r="M32" s="84">
        <f t="shared" si="3"/>
        <v>0</v>
      </c>
    </row>
    <row r="33" spans="1:13" x14ac:dyDescent="0.25">
      <c r="A33" s="78" t="s">
        <v>122</v>
      </c>
      <c r="B33" s="83"/>
      <c r="C33" s="83"/>
      <c r="D33" s="84">
        <f t="shared" si="0"/>
        <v>0</v>
      </c>
      <c r="E33" s="83"/>
      <c r="F33" s="83"/>
      <c r="G33" s="84">
        <f t="shared" si="1"/>
        <v>0</v>
      </c>
      <c r="H33" s="83"/>
      <c r="I33" s="83"/>
      <c r="J33" s="84">
        <f t="shared" si="2"/>
        <v>0</v>
      </c>
      <c r="K33" s="83"/>
      <c r="L33" s="83"/>
      <c r="M33" s="84">
        <f t="shared" si="3"/>
        <v>0</v>
      </c>
    </row>
    <row r="34" spans="1:13" x14ac:dyDescent="0.25">
      <c r="A34" s="78" t="s">
        <v>123</v>
      </c>
      <c r="B34" s="83"/>
      <c r="C34" s="83"/>
      <c r="D34" s="84">
        <f t="shared" si="0"/>
        <v>0</v>
      </c>
      <c r="E34" s="83"/>
      <c r="F34" s="83"/>
      <c r="G34" s="84">
        <f t="shared" si="1"/>
        <v>0</v>
      </c>
      <c r="H34" s="83"/>
      <c r="I34" s="83"/>
      <c r="J34" s="84">
        <f t="shared" si="2"/>
        <v>0</v>
      </c>
      <c r="K34" s="83"/>
      <c r="L34" s="83"/>
      <c r="M34" s="84">
        <f t="shared" si="3"/>
        <v>0</v>
      </c>
    </row>
    <row r="35" spans="1:13" x14ac:dyDescent="0.25">
      <c r="A35" s="78" t="s">
        <v>124</v>
      </c>
      <c r="B35" s="83"/>
      <c r="C35" s="83"/>
      <c r="D35" s="84">
        <f t="shared" si="0"/>
        <v>0</v>
      </c>
      <c r="E35" s="83"/>
      <c r="F35" s="83"/>
      <c r="G35" s="84">
        <f t="shared" si="1"/>
        <v>0</v>
      </c>
      <c r="H35" s="83"/>
      <c r="I35" s="83"/>
      <c r="J35" s="84">
        <f t="shared" si="2"/>
        <v>0</v>
      </c>
      <c r="K35" s="83"/>
      <c r="L35" s="83"/>
      <c r="M35" s="84">
        <f t="shared" si="3"/>
        <v>0</v>
      </c>
    </row>
    <row r="36" spans="1:13" x14ac:dyDescent="0.25">
      <c r="A36" s="78" t="s">
        <v>125</v>
      </c>
      <c r="B36" s="83"/>
      <c r="C36" s="83"/>
      <c r="D36" s="84">
        <f t="shared" si="0"/>
        <v>0</v>
      </c>
      <c r="E36" s="83"/>
      <c r="F36" s="83"/>
      <c r="G36" s="84">
        <f t="shared" si="1"/>
        <v>0</v>
      </c>
      <c r="H36" s="83"/>
      <c r="I36" s="83"/>
      <c r="J36" s="84">
        <f t="shared" si="2"/>
        <v>0</v>
      </c>
      <c r="K36" s="83"/>
      <c r="L36" s="83"/>
      <c r="M36" s="84">
        <f t="shared" si="3"/>
        <v>0</v>
      </c>
    </row>
    <row r="37" spans="1:13" x14ac:dyDescent="0.25">
      <c r="A37" s="78" t="s">
        <v>126</v>
      </c>
      <c r="B37" s="83"/>
      <c r="C37" s="83"/>
      <c r="D37" s="84">
        <f t="shared" si="0"/>
        <v>0</v>
      </c>
      <c r="E37" s="83"/>
      <c r="F37" s="83"/>
      <c r="G37" s="84">
        <f t="shared" si="1"/>
        <v>0</v>
      </c>
      <c r="H37" s="83"/>
      <c r="I37" s="83"/>
      <c r="J37" s="84">
        <f t="shared" si="2"/>
        <v>0</v>
      </c>
      <c r="K37" s="83"/>
      <c r="L37" s="83"/>
      <c r="M37" s="84">
        <f t="shared" si="3"/>
        <v>0</v>
      </c>
    </row>
    <row r="38" spans="1:13" x14ac:dyDescent="0.25">
      <c r="A38" s="78" t="s">
        <v>127</v>
      </c>
      <c r="B38" s="83"/>
      <c r="C38" s="83"/>
      <c r="D38" s="84">
        <f t="shared" si="0"/>
        <v>0</v>
      </c>
      <c r="E38" s="83"/>
      <c r="F38" s="83"/>
      <c r="G38" s="84">
        <f t="shared" si="1"/>
        <v>0</v>
      </c>
      <c r="H38" s="83"/>
      <c r="I38" s="83"/>
      <c r="J38" s="84">
        <f t="shared" si="2"/>
        <v>0</v>
      </c>
      <c r="K38" s="83"/>
      <c r="L38" s="83"/>
      <c r="M38" s="84">
        <f t="shared" si="3"/>
        <v>0</v>
      </c>
    </row>
    <row r="39" spans="1:13" x14ac:dyDescent="0.25">
      <c r="A39" s="78" t="s">
        <v>128</v>
      </c>
      <c r="B39" s="83"/>
      <c r="C39" s="83"/>
      <c r="D39" s="84">
        <f t="shared" si="0"/>
        <v>0</v>
      </c>
      <c r="E39" s="83"/>
      <c r="F39" s="83"/>
      <c r="G39" s="84">
        <f t="shared" si="1"/>
        <v>0</v>
      </c>
      <c r="H39" s="83"/>
      <c r="I39" s="83"/>
      <c r="J39" s="84">
        <f t="shared" si="2"/>
        <v>0</v>
      </c>
      <c r="K39" s="83"/>
      <c r="L39" s="83"/>
      <c r="M39" s="84">
        <f t="shared" si="3"/>
        <v>0</v>
      </c>
    </row>
    <row r="40" spans="1:13" x14ac:dyDescent="0.25">
      <c r="A40" s="78" t="s">
        <v>129</v>
      </c>
      <c r="B40" s="83"/>
      <c r="C40" s="83"/>
      <c r="D40" s="84">
        <f t="shared" ref="D40:D56" si="4">B40-C40</f>
        <v>0</v>
      </c>
      <c r="E40" s="83"/>
      <c r="F40" s="83"/>
      <c r="G40" s="84">
        <f t="shared" si="1"/>
        <v>0</v>
      </c>
      <c r="H40" s="83"/>
      <c r="I40" s="83"/>
      <c r="J40" s="84">
        <f t="shared" si="2"/>
        <v>0</v>
      </c>
      <c r="K40" s="83"/>
      <c r="L40" s="83"/>
      <c r="M40" s="84">
        <f t="shared" si="3"/>
        <v>0</v>
      </c>
    </row>
    <row r="41" spans="1:13" x14ac:dyDescent="0.25">
      <c r="A41" s="78" t="s">
        <v>130</v>
      </c>
      <c r="B41" s="83"/>
      <c r="C41" s="83"/>
      <c r="D41" s="84">
        <f t="shared" si="4"/>
        <v>0</v>
      </c>
      <c r="E41" s="83"/>
      <c r="F41" s="83"/>
      <c r="G41" s="84">
        <f t="shared" si="1"/>
        <v>0</v>
      </c>
      <c r="H41" s="83"/>
      <c r="I41" s="83"/>
      <c r="J41" s="84">
        <f t="shared" si="2"/>
        <v>0</v>
      </c>
      <c r="K41" s="83"/>
      <c r="L41" s="83"/>
      <c r="M41" s="84">
        <f t="shared" si="3"/>
        <v>0</v>
      </c>
    </row>
    <row r="42" spans="1:13" x14ac:dyDescent="0.25">
      <c r="A42" s="78" t="s">
        <v>131</v>
      </c>
      <c r="B42" s="83"/>
      <c r="C42" s="83"/>
      <c r="D42" s="84">
        <f t="shared" si="4"/>
        <v>0</v>
      </c>
      <c r="E42" s="83"/>
      <c r="F42" s="83"/>
      <c r="G42" s="84">
        <f t="shared" si="1"/>
        <v>0</v>
      </c>
      <c r="H42" s="83"/>
      <c r="I42" s="83"/>
      <c r="J42" s="84">
        <f t="shared" si="2"/>
        <v>0</v>
      </c>
      <c r="K42" s="83"/>
      <c r="L42" s="83"/>
      <c r="M42" s="84">
        <f t="shared" si="3"/>
        <v>0</v>
      </c>
    </row>
    <row r="43" spans="1:13" x14ac:dyDescent="0.25">
      <c r="A43" s="78" t="s">
        <v>132</v>
      </c>
      <c r="B43" s="83"/>
      <c r="C43" s="83"/>
      <c r="D43" s="84">
        <f t="shared" si="4"/>
        <v>0</v>
      </c>
      <c r="E43" s="83"/>
      <c r="F43" s="83"/>
      <c r="G43" s="84">
        <f t="shared" si="1"/>
        <v>0</v>
      </c>
      <c r="H43" s="83"/>
      <c r="I43" s="83"/>
      <c r="J43" s="84">
        <f t="shared" si="2"/>
        <v>0</v>
      </c>
      <c r="K43" s="83"/>
      <c r="L43" s="83"/>
      <c r="M43" s="84">
        <f t="shared" si="3"/>
        <v>0</v>
      </c>
    </row>
    <row r="44" spans="1:13" x14ac:dyDescent="0.25">
      <c r="A44" s="78" t="s">
        <v>133</v>
      </c>
      <c r="B44" s="83"/>
      <c r="C44" s="83"/>
      <c r="D44" s="84">
        <f t="shared" si="4"/>
        <v>0</v>
      </c>
      <c r="E44" s="83"/>
      <c r="F44" s="83"/>
      <c r="G44" s="84">
        <f t="shared" si="1"/>
        <v>0</v>
      </c>
      <c r="H44" s="83"/>
      <c r="I44" s="83"/>
      <c r="J44" s="84">
        <f t="shared" si="2"/>
        <v>0</v>
      </c>
      <c r="K44" s="83"/>
      <c r="L44" s="83"/>
      <c r="M44" s="84">
        <f t="shared" si="3"/>
        <v>0</v>
      </c>
    </row>
    <row r="45" spans="1:13" x14ac:dyDescent="0.25">
      <c r="A45" s="78" t="s">
        <v>134</v>
      </c>
      <c r="B45" s="83"/>
      <c r="C45" s="83"/>
      <c r="D45" s="84">
        <f t="shared" si="4"/>
        <v>0</v>
      </c>
      <c r="E45" s="83"/>
      <c r="F45" s="83"/>
      <c r="G45" s="84">
        <f t="shared" si="1"/>
        <v>0</v>
      </c>
      <c r="H45" s="83"/>
      <c r="I45" s="83"/>
      <c r="J45" s="84">
        <f t="shared" si="2"/>
        <v>0</v>
      </c>
      <c r="K45" s="83"/>
      <c r="L45" s="83"/>
      <c r="M45" s="84">
        <f t="shared" si="3"/>
        <v>0</v>
      </c>
    </row>
    <row r="46" spans="1:13" x14ac:dyDescent="0.25">
      <c r="A46" s="78" t="s">
        <v>135</v>
      </c>
      <c r="B46" s="83"/>
      <c r="C46" s="83"/>
      <c r="D46" s="84">
        <f t="shared" si="4"/>
        <v>0</v>
      </c>
      <c r="E46" s="83"/>
      <c r="F46" s="83"/>
      <c r="G46" s="84">
        <f t="shared" si="1"/>
        <v>0</v>
      </c>
      <c r="H46" s="83"/>
      <c r="I46" s="83"/>
      <c r="J46" s="84">
        <f t="shared" si="2"/>
        <v>0</v>
      </c>
      <c r="K46" s="83"/>
      <c r="L46" s="83"/>
      <c r="M46" s="84">
        <f t="shared" si="3"/>
        <v>0</v>
      </c>
    </row>
    <row r="47" spans="1:13" x14ac:dyDescent="0.25">
      <c r="A47" s="78" t="s">
        <v>136</v>
      </c>
      <c r="B47" s="83"/>
      <c r="C47" s="83"/>
      <c r="D47" s="84">
        <f t="shared" si="4"/>
        <v>0</v>
      </c>
      <c r="E47" s="83"/>
      <c r="F47" s="83"/>
      <c r="G47" s="84">
        <f t="shared" si="1"/>
        <v>0</v>
      </c>
      <c r="H47" s="83"/>
      <c r="I47" s="83"/>
      <c r="J47" s="84">
        <f t="shared" si="2"/>
        <v>0</v>
      </c>
      <c r="K47" s="83"/>
      <c r="L47" s="83"/>
      <c r="M47" s="84">
        <f t="shared" si="3"/>
        <v>0</v>
      </c>
    </row>
    <row r="48" spans="1:13" x14ac:dyDescent="0.25">
      <c r="A48" s="78" t="s">
        <v>137</v>
      </c>
      <c r="B48" s="83"/>
      <c r="C48" s="83"/>
      <c r="D48" s="84">
        <f t="shared" si="4"/>
        <v>0</v>
      </c>
      <c r="E48" s="83"/>
      <c r="F48" s="83"/>
      <c r="G48" s="84">
        <f t="shared" si="1"/>
        <v>0</v>
      </c>
      <c r="H48" s="83"/>
      <c r="I48" s="83"/>
      <c r="J48" s="84">
        <f t="shared" si="2"/>
        <v>0</v>
      </c>
      <c r="K48" s="83"/>
      <c r="L48" s="83"/>
      <c r="M48" s="84">
        <f t="shared" si="3"/>
        <v>0</v>
      </c>
    </row>
    <row r="49" spans="1:13" x14ac:dyDescent="0.25">
      <c r="A49" s="78" t="s">
        <v>138</v>
      </c>
      <c r="B49" s="83"/>
      <c r="C49" s="83"/>
      <c r="D49" s="84">
        <f t="shared" si="4"/>
        <v>0</v>
      </c>
      <c r="E49" s="83"/>
      <c r="F49" s="83"/>
      <c r="G49" s="84">
        <f t="shared" si="1"/>
        <v>0</v>
      </c>
      <c r="H49" s="83"/>
      <c r="I49" s="83"/>
      <c r="J49" s="84">
        <f t="shared" si="2"/>
        <v>0</v>
      </c>
      <c r="K49" s="83"/>
      <c r="L49" s="83"/>
      <c r="M49" s="84">
        <f t="shared" si="3"/>
        <v>0</v>
      </c>
    </row>
    <row r="50" spans="1:13" x14ac:dyDescent="0.25">
      <c r="A50" s="78" t="s">
        <v>139</v>
      </c>
      <c r="B50" s="83"/>
      <c r="C50" s="83"/>
      <c r="D50" s="84">
        <f t="shared" si="4"/>
        <v>0</v>
      </c>
      <c r="E50" s="83"/>
      <c r="F50" s="83"/>
      <c r="G50" s="84">
        <f t="shared" si="1"/>
        <v>0</v>
      </c>
      <c r="H50" s="83"/>
      <c r="I50" s="83"/>
      <c r="J50" s="84">
        <f t="shared" si="2"/>
        <v>0</v>
      </c>
      <c r="K50" s="83"/>
      <c r="L50" s="83"/>
      <c r="M50" s="84">
        <f t="shared" si="3"/>
        <v>0</v>
      </c>
    </row>
    <row r="51" spans="1:13" x14ac:dyDescent="0.25">
      <c r="A51" s="78" t="s">
        <v>140</v>
      </c>
      <c r="B51" s="83"/>
      <c r="C51" s="83"/>
      <c r="D51" s="84">
        <f t="shared" si="4"/>
        <v>0</v>
      </c>
      <c r="E51" s="83"/>
      <c r="F51" s="83"/>
      <c r="G51" s="84">
        <f t="shared" si="1"/>
        <v>0</v>
      </c>
      <c r="H51" s="83"/>
      <c r="I51" s="83"/>
      <c r="J51" s="84">
        <f t="shared" si="2"/>
        <v>0</v>
      </c>
      <c r="K51" s="83"/>
      <c r="L51" s="83"/>
      <c r="M51" s="84">
        <f t="shared" si="3"/>
        <v>0</v>
      </c>
    </row>
    <row r="52" spans="1:13" x14ac:dyDescent="0.25">
      <c r="A52" s="78" t="s">
        <v>141</v>
      </c>
      <c r="B52" s="83"/>
      <c r="C52" s="83"/>
      <c r="D52" s="84">
        <f t="shared" si="4"/>
        <v>0</v>
      </c>
      <c r="E52" s="83"/>
      <c r="F52" s="83"/>
      <c r="G52" s="84">
        <f t="shared" si="1"/>
        <v>0</v>
      </c>
      <c r="H52" s="83"/>
      <c r="I52" s="83"/>
      <c r="J52" s="84">
        <f t="shared" si="2"/>
        <v>0</v>
      </c>
      <c r="K52" s="83"/>
      <c r="L52" s="83"/>
      <c r="M52" s="84">
        <f t="shared" si="3"/>
        <v>0</v>
      </c>
    </row>
    <row r="53" spans="1:13" x14ac:dyDescent="0.25">
      <c r="A53" s="78" t="s">
        <v>142</v>
      </c>
      <c r="B53" s="83"/>
      <c r="C53" s="83"/>
      <c r="D53" s="84">
        <f t="shared" si="4"/>
        <v>0</v>
      </c>
      <c r="E53" s="83"/>
      <c r="F53" s="83"/>
      <c r="G53" s="84">
        <f t="shared" si="1"/>
        <v>0</v>
      </c>
      <c r="H53" s="83"/>
      <c r="I53" s="83"/>
      <c r="J53" s="84">
        <f t="shared" si="2"/>
        <v>0</v>
      </c>
      <c r="K53" s="83"/>
      <c r="L53" s="83"/>
      <c r="M53" s="84">
        <f t="shared" si="3"/>
        <v>0</v>
      </c>
    </row>
    <row r="54" spans="1:13" x14ac:dyDescent="0.25">
      <c r="A54" s="78" t="s">
        <v>143</v>
      </c>
      <c r="B54" s="83"/>
      <c r="C54" s="83"/>
      <c r="D54" s="84">
        <f t="shared" si="4"/>
        <v>0</v>
      </c>
      <c r="E54" s="83"/>
      <c r="F54" s="83"/>
      <c r="G54" s="84">
        <f t="shared" si="1"/>
        <v>0</v>
      </c>
      <c r="H54" s="83"/>
      <c r="I54" s="83"/>
      <c r="J54" s="84">
        <f t="shared" si="2"/>
        <v>0</v>
      </c>
      <c r="K54" s="83"/>
      <c r="L54" s="83"/>
      <c r="M54" s="84">
        <f t="shared" si="3"/>
        <v>0</v>
      </c>
    </row>
    <row r="55" spans="1:13" x14ac:dyDescent="0.25">
      <c r="A55" s="78" t="s">
        <v>144</v>
      </c>
      <c r="B55" s="83"/>
      <c r="C55" s="83"/>
      <c r="D55" s="84">
        <f t="shared" si="4"/>
        <v>0</v>
      </c>
      <c r="E55" s="83"/>
      <c r="F55" s="83"/>
      <c r="G55" s="84">
        <f t="shared" si="1"/>
        <v>0</v>
      </c>
      <c r="H55" s="83"/>
      <c r="I55" s="83"/>
      <c r="J55" s="84">
        <f t="shared" si="2"/>
        <v>0</v>
      </c>
      <c r="K55" s="83"/>
      <c r="L55" s="83"/>
      <c r="M55" s="84">
        <f t="shared" si="3"/>
        <v>0</v>
      </c>
    </row>
    <row r="56" spans="1:13" x14ac:dyDescent="0.25">
      <c r="A56" s="78" t="s">
        <v>145</v>
      </c>
      <c r="B56" s="83"/>
      <c r="C56" s="83"/>
      <c r="D56" s="84">
        <f t="shared" si="4"/>
        <v>0</v>
      </c>
      <c r="E56" s="83"/>
      <c r="F56" s="83"/>
      <c r="G56" s="84">
        <f t="shared" si="1"/>
        <v>0</v>
      </c>
      <c r="H56" s="83"/>
      <c r="I56" s="83"/>
      <c r="J56" s="84">
        <f t="shared" si="2"/>
        <v>0</v>
      </c>
      <c r="K56" s="83"/>
      <c r="L56" s="83"/>
      <c r="M56" s="84">
        <f t="shared" si="3"/>
        <v>0</v>
      </c>
    </row>
    <row r="57" spans="1:13" x14ac:dyDescent="0.25">
      <c r="A57" s="79" t="s">
        <v>188</v>
      </c>
      <c r="B57" s="84">
        <f t="shared" ref="B57:M57" si="5">SUM(B8:B56)</f>
        <v>0</v>
      </c>
      <c r="C57" s="84">
        <f t="shared" si="5"/>
        <v>0</v>
      </c>
      <c r="D57" s="84">
        <f t="shared" si="5"/>
        <v>0</v>
      </c>
      <c r="E57" s="84">
        <f t="shared" si="5"/>
        <v>0</v>
      </c>
      <c r="F57" s="84">
        <f t="shared" si="5"/>
        <v>0</v>
      </c>
      <c r="G57" s="84">
        <f t="shared" si="5"/>
        <v>0</v>
      </c>
      <c r="H57" s="84">
        <f t="shared" si="5"/>
        <v>0</v>
      </c>
      <c r="I57" s="84">
        <f t="shared" si="5"/>
        <v>0</v>
      </c>
      <c r="J57" s="84">
        <f t="shared" si="5"/>
        <v>0</v>
      </c>
      <c r="K57" s="84">
        <f t="shared" si="5"/>
        <v>0</v>
      </c>
      <c r="L57" s="84">
        <f t="shared" si="5"/>
        <v>0</v>
      </c>
      <c r="M57" s="84">
        <f t="shared" si="5"/>
        <v>0</v>
      </c>
    </row>
  </sheetData>
  <sheetProtection algorithmName="SHA-512" hashValue="cOF0tRNW9lbSEwlgBNSyyxc/MIzK7MOjC0nsxfNmbIZOUaPcbcYq2dcm63uqfeXKBRcWrHh86yMkjB5wnMKDpA==" saltValue="pJTuLB4miruvBAQiVCScqA==" spinCount="100000" sheet="1" objects="1" scenarios="1"/>
  <mergeCells count="9">
    <mergeCell ref="K6:M6"/>
    <mergeCell ref="E5:M5"/>
    <mergeCell ref="B6:D6"/>
    <mergeCell ref="B2:D2"/>
    <mergeCell ref="B3:D3"/>
    <mergeCell ref="E6:G6"/>
    <mergeCell ref="B5:D5"/>
    <mergeCell ref="H6:J6"/>
    <mergeCell ref="E1:G3"/>
  </mergeCells>
  <conditionalFormatting sqref="D8:D57 G8:G57 J8:J57 M8:M57">
    <cfRule type="cellIs" dxfId="2" priority="6" operator="lessThanOrEqual">
      <formula>0</formula>
    </cfRule>
  </conditionalFormatting>
  <conditionalFormatting sqref="D8:D57 G8:G57 J8:J57 M8:M57">
    <cfRule type="cellIs" dxfId="1" priority="5" operator="greaterThan">
      <formula>0</formula>
    </cfRule>
  </conditionalFormatting>
  <conditionalFormatting sqref="D9:D57 G9:G57 J9:J57 M9:M57">
    <cfRule type="cellIs" dxfId="0" priority="4" operator="greaterThan">
      <formula>0</formula>
    </cfRule>
  </conditionalFormatting>
  <pageMargins left="0.25" right="0.25" top="2.25" bottom="0.75" header="0.3" footer="0.3"/>
  <pageSetup scale="57" fitToHeight="0" orientation="portrait" r:id="rId1"/>
  <headerFooter scaleWithDoc="0">
    <oddHeader>&amp;C&amp;G
&amp;"Arial,Bold"Geographic Access Report
Section XII:  Out-of-State Members</oddHeader>
    <oddFooter>&amp;L&amp;"Arial,Regular"&amp;10Geographic Access - Report #55&amp;C&amp;"Arial,Regular"&amp;10Rev. v6 2019-07&amp;R&amp;"Arial,Regular"&amp;10&amp;P</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J761"/>
  <sheetViews>
    <sheetView showGridLines="0" zoomScaleNormal="100" workbookViewId="0"/>
  </sheetViews>
  <sheetFormatPr defaultColWidth="9.1796875" defaultRowHeight="12.5" x14ac:dyDescent="0.25"/>
  <cols>
    <col min="1" max="1" width="2.7265625" style="80" customWidth="1"/>
    <col min="2" max="2" width="53.54296875" style="80" bestFit="1" customWidth="1"/>
    <col min="3" max="3" width="1.7265625" style="80" customWidth="1"/>
    <col min="4" max="4" width="58" style="80" bestFit="1" customWidth="1"/>
    <col min="5" max="5" width="1.7265625" style="80" customWidth="1"/>
    <col min="6" max="6" width="12.26953125" style="80" bestFit="1" customWidth="1"/>
    <col min="7" max="7" width="1.7265625" style="80" customWidth="1"/>
    <col min="8" max="8" width="14.1796875" style="80" bestFit="1" customWidth="1"/>
    <col min="9" max="9" width="1.7265625" style="80" customWidth="1"/>
    <col min="10" max="10" width="18.81640625" style="80" bestFit="1" customWidth="1"/>
    <col min="11" max="11" width="2.7265625" style="80" customWidth="1"/>
    <col min="12" max="16384" width="9.1796875" style="80"/>
  </cols>
  <sheetData>
    <row r="1" spans="2:10" ht="12" customHeight="1" x14ac:dyDescent="0.25">
      <c r="B1" s="88"/>
    </row>
    <row r="2" spans="2:10" ht="12.75" customHeight="1" x14ac:dyDescent="0.3">
      <c r="B2" s="89" t="s">
        <v>224</v>
      </c>
      <c r="D2" s="89" t="s">
        <v>225</v>
      </c>
      <c r="F2" s="89" t="s">
        <v>154</v>
      </c>
      <c r="H2" s="89" t="s">
        <v>179</v>
      </c>
      <c r="J2" s="89" t="s">
        <v>227</v>
      </c>
    </row>
    <row r="3" spans="2:10" ht="12.75" customHeight="1" x14ac:dyDescent="0.25">
      <c r="B3" s="90" t="s">
        <v>40</v>
      </c>
      <c r="D3" s="90" t="s">
        <v>4</v>
      </c>
      <c r="F3" s="91" t="s">
        <v>34</v>
      </c>
      <c r="H3" s="92" t="s">
        <v>246</v>
      </c>
      <c r="J3" s="90">
        <v>30</v>
      </c>
    </row>
    <row r="4" spans="2:10" x14ac:dyDescent="0.25">
      <c r="B4" s="93" t="s">
        <v>41</v>
      </c>
      <c r="D4" s="93" t="s">
        <v>5</v>
      </c>
      <c r="F4" s="94" t="s">
        <v>35</v>
      </c>
      <c r="H4" s="93" t="s">
        <v>194</v>
      </c>
      <c r="J4" s="93">
        <v>45</v>
      </c>
    </row>
    <row r="5" spans="2:10" x14ac:dyDescent="0.25">
      <c r="B5" s="93" t="s">
        <v>42</v>
      </c>
      <c r="D5" s="93" t="s">
        <v>6</v>
      </c>
      <c r="F5" s="95" t="s">
        <v>36</v>
      </c>
      <c r="H5" s="93" t="s">
        <v>195</v>
      </c>
      <c r="J5" s="93">
        <v>60</v>
      </c>
    </row>
    <row r="6" spans="2:10" x14ac:dyDescent="0.25">
      <c r="B6" s="96" t="s">
        <v>241</v>
      </c>
      <c r="D6" s="93" t="s">
        <v>8</v>
      </c>
      <c r="H6" s="93" t="s">
        <v>196</v>
      </c>
      <c r="J6" s="97">
        <v>90</v>
      </c>
    </row>
    <row r="7" spans="2:10" x14ac:dyDescent="0.25">
      <c r="B7" s="93" t="s">
        <v>43</v>
      </c>
      <c r="D7" s="93" t="s">
        <v>9</v>
      </c>
      <c r="H7" s="93" t="s">
        <v>197</v>
      </c>
    </row>
    <row r="8" spans="2:10" ht="13" x14ac:dyDescent="0.3">
      <c r="B8" s="93" t="s">
        <v>94</v>
      </c>
      <c r="D8" s="93" t="s">
        <v>10</v>
      </c>
      <c r="H8" s="93" t="s">
        <v>198</v>
      </c>
      <c r="J8" s="89" t="s">
        <v>226</v>
      </c>
    </row>
    <row r="9" spans="2:10" x14ac:dyDescent="0.25">
      <c r="B9" s="93" t="s">
        <v>44</v>
      </c>
      <c r="D9" s="93" t="s">
        <v>11</v>
      </c>
      <c r="H9" s="93" t="s">
        <v>199</v>
      </c>
      <c r="J9" s="90">
        <v>30</v>
      </c>
    </row>
    <row r="10" spans="2:10" x14ac:dyDescent="0.25">
      <c r="B10" s="93" t="s">
        <v>93</v>
      </c>
      <c r="D10" s="93" t="s">
        <v>12</v>
      </c>
      <c r="H10" s="93" t="s">
        <v>200</v>
      </c>
      <c r="J10" s="93">
        <v>60</v>
      </c>
    </row>
    <row r="11" spans="2:10" x14ac:dyDescent="0.25">
      <c r="B11" s="93" t="s">
        <v>45</v>
      </c>
      <c r="D11" s="93" t="s">
        <v>13</v>
      </c>
      <c r="H11" s="93" t="s">
        <v>201</v>
      </c>
      <c r="J11" s="97">
        <v>90</v>
      </c>
    </row>
    <row r="12" spans="2:10" x14ac:dyDescent="0.25">
      <c r="B12" s="93" t="s">
        <v>46</v>
      </c>
      <c r="D12" s="93" t="s">
        <v>14</v>
      </c>
      <c r="H12" s="93" t="s">
        <v>202</v>
      </c>
    </row>
    <row r="13" spans="2:10" x14ac:dyDescent="0.25">
      <c r="B13" s="98" t="s">
        <v>248</v>
      </c>
      <c r="D13" s="93" t="s">
        <v>15</v>
      </c>
      <c r="H13" s="96" t="s">
        <v>247</v>
      </c>
    </row>
    <row r="14" spans="2:10" x14ac:dyDescent="0.25">
      <c r="B14" s="98" t="s">
        <v>249</v>
      </c>
      <c r="D14" s="93" t="s">
        <v>16</v>
      </c>
      <c r="H14" s="93" t="s">
        <v>203</v>
      </c>
    </row>
    <row r="15" spans="2:10" x14ac:dyDescent="0.25">
      <c r="B15" s="98" t="s">
        <v>250</v>
      </c>
      <c r="D15" s="93" t="s">
        <v>17</v>
      </c>
      <c r="H15" s="93" t="s">
        <v>204</v>
      </c>
    </row>
    <row r="16" spans="2:10" x14ac:dyDescent="0.25">
      <c r="B16" s="98" t="s">
        <v>251</v>
      </c>
      <c r="D16" s="93" t="s">
        <v>18</v>
      </c>
      <c r="H16" s="93" t="s">
        <v>205</v>
      </c>
    </row>
    <row r="17" spans="2:8" x14ac:dyDescent="0.25">
      <c r="B17" s="93" t="s">
        <v>47</v>
      </c>
      <c r="D17" s="93" t="s">
        <v>19</v>
      </c>
      <c r="H17" s="93" t="s">
        <v>206</v>
      </c>
    </row>
    <row r="18" spans="2:8" x14ac:dyDescent="0.25">
      <c r="B18" s="93" t="s">
        <v>48</v>
      </c>
      <c r="D18" s="93" t="s">
        <v>20</v>
      </c>
      <c r="H18" s="93" t="s">
        <v>207</v>
      </c>
    </row>
    <row r="19" spans="2:8" x14ac:dyDescent="0.25">
      <c r="B19" s="93" t="s">
        <v>49</v>
      </c>
      <c r="D19" s="93" t="s">
        <v>21</v>
      </c>
      <c r="H19" s="96" t="s">
        <v>245</v>
      </c>
    </row>
    <row r="20" spans="2:8" x14ac:dyDescent="0.25">
      <c r="B20" s="93" t="s">
        <v>50</v>
      </c>
      <c r="D20" s="93" t="s">
        <v>22</v>
      </c>
      <c r="H20" s="93" t="s">
        <v>208</v>
      </c>
    </row>
    <row r="21" spans="2:8" x14ac:dyDescent="0.25">
      <c r="B21" s="93" t="s">
        <v>51</v>
      </c>
      <c r="D21" s="93" t="s">
        <v>23</v>
      </c>
      <c r="H21" s="93" t="s">
        <v>209</v>
      </c>
    </row>
    <row r="22" spans="2:8" x14ac:dyDescent="0.25">
      <c r="B22" s="93" t="s">
        <v>52</v>
      </c>
      <c r="D22" s="93" t="s">
        <v>24</v>
      </c>
      <c r="H22" s="93" t="s">
        <v>210</v>
      </c>
    </row>
    <row r="23" spans="2:8" x14ac:dyDescent="0.25">
      <c r="B23" s="93" t="s">
        <v>53</v>
      </c>
      <c r="D23" s="93" t="s">
        <v>25</v>
      </c>
      <c r="H23" s="93" t="s">
        <v>211</v>
      </c>
    </row>
    <row r="24" spans="2:8" x14ac:dyDescent="0.25">
      <c r="B24" s="96" t="s">
        <v>242</v>
      </c>
      <c r="D24" s="93" t="s">
        <v>26</v>
      </c>
      <c r="H24" s="93" t="s">
        <v>212</v>
      </c>
    </row>
    <row r="25" spans="2:8" x14ac:dyDescent="0.25">
      <c r="B25" s="97" t="s">
        <v>54</v>
      </c>
      <c r="D25" s="93" t="s">
        <v>27</v>
      </c>
      <c r="H25" s="93" t="s">
        <v>213</v>
      </c>
    </row>
    <row r="26" spans="2:8" x14ac:dyDescent="0.25">
      <c r="D26" s="93" t="s">
        <v>28</v>
      </c>
      <c r="H26" s="93" t="s">
        <v>214</v>
      </c>
    </row>
    <row r="27" spans="2:8" x14ac:dyDescent="0.25">
      <c r="D27" s="93" t="s">
        <v>30</v>
      </c>
      <c r="H27" s="93" t="s">
        <v>215</v>
      </c>
    </row>
    <row r="28" spans="2:8" x14ac:dyDescent="0.25">
      <c r="D28" s="93" t="s">
        <v>192</v>
      </c>
      <c r="H28" s="93" t="s">
        <v>216</v>
      </c>
    </row>
    <row r="29" spans="2:8" x14ac:dyDescent="0.25">
      <c r="D29" s="93" t="s">
        <v>31</v>
      </c>
      <c r="H29" s="93" t="s">
        <v>217</v>
      </c>
    </row>
    <row r="30" spans="2:8" x14ac:dyDescent="0.25">
      <c r="D30" s="93" t="s">
        <v>32</v>
      </c>
      <c r="H30" s="93" t="s">
        <v>218</v>
      </c>
    </row>
    <row r="31" spans="2:8" x14ac:dyDescent="0.25">
      <c r="D31" s="97" t="s">
        <v>33</v>
      </c>
      <c r="H31" s="93" t="s">
        <v>219</v>
      </c>
    </row>
    <row r="32" spans="2:8" x14ac:dyDescent="0.25">
      <c r="H32" s="93" t="s">
        <v>220</v>
      </c>
    </row>
    <row r="33" spans="8:8" x14ac:dyDescent="0.25">
      <c r="H33" s="93" t="s">
        <v>221</v>
      </c>
    </row>
    <row r="34" spans="8:8" x14ac:dyDescent="0.25">
      <c r="H34" s="93" t="s">
        <v>222</v>
      </c>
    </row>
    <row r="35" spans="8:8" x14ac:dyDescent="0.25">
      <c r="H35" s="97" t="s">
        <v>223</v>
      </c>
    </row>
    <row r="36" spans="8:8" ht="14.5" x14ac:dyDescent="0.35">
      <c r="H36" s="41"/>
    </row>
    <row r="37" spans="8:8" ht="14.5" x14ac:dyDescent="0.35">
      <c r="H37" s="41"/>
    </row>
    <row r="38" spans="8:8" ht="14.5" x14ac:dyDescent="0.35">
      <c r="H38" s="41"/>
    </row>
    <row r="39" spans="8:8" ht="14.5" x14ac:dyDescent="0.35">
      <c r="H39" s="41"/>
    </row>
    <row r="40" spans="8:8" ht="14.5" x14ac:dyDescent="0.35">
      <c r="H40" s="41"/>
    </row>
    <row r="41" spans="8:8" ht="14.5" x14ac:dyDescent="0.35">
      <c r="H41" s="41"/>
    </row>
    <row r="42" spans="8:8" ht="14.5" x14ac:dyDescent="0.35">
      <c r="H42" s="41"/>
    </row>
    <row r="43" spans="8:8" ht="14.5" x14ac:dyDescent="0.35">
      <c r="H43" s="41"/>
    </row>
    <row r="44" spans="8:8" ht="14.5" x14ac:dyDescent="0.35">
      <c r="H44" s="41"/>
    </row>
    <row r="45" spans="8:8" ht="14.5" x14ac:dyDescent="0.35">
      <c r="H45" s="41"/>
    </row>
    <row r="46" spans="8:8" ht="14.5" x14ac:dyDescent="0.35">
      <c r="H46" s="41"/>
    </row>
    <row r="47" spans="8:8" ht="14.5" x14ac:dyDescent="0.35">
      <c r="H47" s="41"/>
    </row>
    <row r="48" spans="8:8" ht="14.5" x14ac:dyDescent="0.35">
      <c r="H48" s="41"/>
    </row>
    <row r="49" spans="8:8" ht="14.5" x14ac:dyDescent="0.35">
      <c r="H49" s="41"/>
    </row>
    <row r="50" spans="8:8" ht="14.5" x14ac:dyDescent="0.35">
      <c r="H50" s="41"/>
    </row>
    <row r="51" spans="8:8" ht="14.5" x14ac:dyDescent="0.35">
      <c r="H51" s="41"/>
    </row>
    <row r="52" spans="8:8" ht="14.5" x14ac:dyDescent="0.35">
      <c r="H52" s="41"/>
    </row>
    <row r="53" spans="8:8" ht="14.5" x14ac:dyDescent="0.35">
      <c r="H53" s="41"/>
    </row>
    <row r="54" spans="8:8" ht="14.5" x14ac:dyDescent="0.35">
      <c r="H54" s="41"/>
    </row>
    <row r="55" spans="8:8" ht="14.5" x14ac:dyDescent="0.35">
      <c r="H55" s="41"/>
    </row>
    <row r="56" spans="8:8" ht="14.5" x14ac:dyDescent="0.35">
      <c r="H56" s="41"/>
    </row>
    <row r="57" spans="8:8" ht="14.5" x14ac:dyDescent="0.35">
      <c r="H57" s="41"/>
    </row>
    <row r="58" spans="8:8" ht="14.5" x14ac:dyDescent="0.35">
      <c r="H58" s="41"/>
    </row>
    <row r="59" spans="8:8" ht="14.5" x14ac:dyDescent="0.35">
      <c r="H59" s="41"/>
    </row>
    <row r="60" spans="8:8" ht="14.5" x14ac:dyDescent="0.35">
      <c r="H60" s="41"/>
    </row>
    <row r="61" spans="8:8" ht="14.5" x14ac:dyDescent="0.35">
      <c r="H61" s="41"/>
    </row>
    <row r="62" spans="8:8" ht="14.5" x14ac:dyDescent="0.35">
      <c r="H62" s="41"/>
    </row>
    <row r="63" spans="8:8" ht="14.5" x14ac:dyDescent="0.35">
      <c r="H63" s="41"/>
    </row>
    <row r="64" spans="8:8" ht="14.5" x14ac:dyDescent="0.35">
      <c r="H64" s="41"/>
    </row>
    <row r="65" spans="8:8" ht="14.5" x14ac:dyDescent="0.35">
      <c r="H65" s="41"/>
    </row>
    <row r="66" spans="8:8" ht="14.5" x14ac:dyDescent="0.35">
      <c r="H66" s="41"/>
    </row>
    <row r="67" spans="8:8" ht="14.5" x14ac:dyDescent="0.35">
      <c r="H67" s="41"/>
    </row>
    <row r="68" spans="8:8" ht="14.5" x14ac:dyDescent="0.35">
      <c r="H68" s="41"/>
    </row>
    <row r="69" spans="8:8" ht="14.5" x14ac:dyDescent="0.35">
      <c r="H69" s="41"/>
    </row>
    <row r="70" spans="8:8" ht="14.5" x14ac:dyDescent="0.35">
      <c r="H70" s="41"/>
    </row>
    <row r="71" spans="8:8" ht="14.5" x14ac:dyDescent="0.35">
      <c r="H71" s="41"/>
    </row>
    <row r="72" spans="8:8" ht="14.5" x14ac:dyDescent="0.35">
      <c r="H72" s="41"/>
    </row>
    <row r="73" spans="8:8" ht="14.5" x14ac:dyDescent="0.35">
      <c r="H73" s="41"/>
    </row>
    <row r="74" spans="8:8" ht="14.5" x14ac:dyDescent="0.35">
      <c r="H74" s="41"/>
    </row>
    <row r="75" spans="8:8" ht="14.5" x14ac:dyDescent="0.35">
      <c r="H75" s="41"/>
    </row>
    <row r="76" spans="8:8" ht="14.5" x14ac:dyDescent="0.35">
      <c r="H76" s="41"/>
    </row>
    <row r="77" spans="8:8" ht="14.5" x14ac:dyDescent="0.35">
      <c r="H77" s="41"/>
    </row>
    <row r="78" spans="8:8" ht="14.5" x14ac:dyDescent="0.35">
      <c r="H78" s="41"/>
    </row>
    <row r="79" spans="8:8" ht="14.5" x14ac:dyDescent="0.35">
      <c r="H79" s="41"/>
    </row>
    <row r="80" spans="8:8" ht="14.5" x14ac:dyDescent="0.35">
      <c r="H80" s="41"/>
    </row>
    <row r="81" spans="8:8" ht="14.5" x14ac:dyDescent="0.35">
      <c r="H81" s="41"/>
    </row>
    <row r="82" spans="8:8" ht="14.5" x14ac:dyDescent="0.35">
      <c r="H82" s="41"/>
    </row>
    <row r="83" spans="8:8" ht="14.5" x14ac:dyDescent="0.35">
      <c r="H83" s="41"/>
    </row>
    <row r="84" spans="8:8" ht="14.5" x14ac:dyDescent="0.35">
      <c r="H84" s="41"/>
    </row>
    <row r="85" spans="8:8" ht="14.5" x14ac:dyDescent="0.35">
      <c r="H85" s="41"/>
    </row>
    <row r="86" spans="8:8" ht="14.5" x14ac:dyDescent="0.35">
      <c r="H86" s="41"/>
    </row>
    <row r="87" spans="8:8" ht="14.5" x14ac:dyDescent="0.35">
      <c r="H87" s="41"/>
    </row>
    <row r="88" spans="8:8" ht="14.5" x14ac:dyDescent="0.35">
      <c r="H88" s="41"/>
    </row>
    <row r="89" spans="8:8" ht="14.5" x14ac:dyDescent="0.35">
      <c r="H89" s="41"/>
    </row>
    <row r="90" spans="8:8" ht="14.5" x14ac:dyDescent="0.35">
      <c r="H90" s="41"/>
    </row>
    <row r="91" spans="8:8" ht="14.5" x14ac:dyDescent="0.35">
      <c r="H91" s="41"/>
    </row>
    <row r="92" spans="8:8" ht="14.5" x14ac:dyDescent="0.35">
      <c r="H92" s="41"/>
    </row>
    <row r="93" spans="8:8" ht="14.5" x14ac:dyDescent="0.35">
      <c r="H93" s="41"/>
    </row>
    <row r="94" spans="8:8" ht="14.5" x14ac:dyDescent="0.35">
      <c r="H94" s="41"/>
    </row>
    <row r="95" spans="8:8" ht="14.5" x14ac:dyDescent="0.35">
      <c r="H95" s="41"/>
    </row>
    <row r="96" spans="8:8" ht="14.5" x14ac:dyDescent="0.35">
      <c r="H96" s="41"/>
    </row>
    <row r="97" spans="8:8" ht="14.5" x14ac:dyDescent="0.35">
      <c r="H97" s="41"/>
    </row>
    <row r="98" spans="8:8" ht="14.5" x14ac:dyDescent="0.35">
      <c r="H98" s="41"/>
    </row>
    <row r="99" spans="8:8" ht="14.5" x14ac:dyDescent="0.35">
      <c r="H99" s="41"/>
    </row>
    <row r="100" spans="8:8" ht="14.5" x14ac:dyDescent="0.35">
      <c r="H100" s="41"/>
    </row>
    <row r="101" spans="8:8" ht="14.5" x14ac:dyDescent="0.35">
      <c r="H101" s="41"/>
    </row>
    <row r="102" spans="8:8" ht="14.5" x14ac:dyDescent="0.35">
      <c r="H102" s="41"/>
    </row>
    <row r="103" spans="8:8" ht="14.5" x14ac:dyDescent="0.35">
      <c r="H103" s="41"/>
    </row>
    <row r="104" spans="8:8" ht="14.5" x14ac:dyDescent="0.35">
      <c r="H104" s="41"/>
    </row>
    <row r="105" spans="8:8" ht="14.5" x14ac:dyDescent="0.35">
      <c r="H105" s="41"/>
    </row>
    <row r="106" spans="8:8" ht="14.5" x14ac:dyDescent="0.35">
      <c r="H106" s="41"/>
    </row>
    <row r="107" spans="8:8" ht="14.5" x14ac:dyDescent="0.35">
      <c r="H107" s="41"/>
    </row>
    <row r="108" spans="8:8" ht="14.5" x14ac:dyDescent="0.35">
      <c r="H108" s="41"/>
    </row>
    <row r="109" spans="8:8" ht="14.5" x14ac:dyDescent="0.35">
      <c r="H109" s="41"/>
    </row>
    <row r="110" spans="8:8" ht="14.5" x14ac:dyDescent="0.35">
      <c r="H110" s="41"/>
    </row>
    <row r="111" spans="8:8" ht="14.5" x14ac:dyDescent="0.35">
      <c r="H111" s="41"/>
    </row>
    <row r="112" spans="8:8" ht="14.5" x14ac:dyDescent="0.35">
      <c r="H112" s="41"/>
    </row>
    <row r="113" spans="8:8" ht="14.5" x14ac:dyDescent="0.35">
      <c r="H113" s="41"/>
    </row>
    <row r="114" spans="8:8" ht="14.5" x14ac:dyDescent="0.35">
      <c r="H114" s="41"/>
    </row>
    <row r="115" spans="8:8" ht="14.5" x14ac:dyDescent="0.35">
      <c r="H115" s="41"/>
    </row>
    <row r="116" spans="8:8" ht="14.5" x14ac:dyDescent="0.35">
      <c r="H116" s="41"/>
    </row>
    <row r="117" spans="8:8" ht="14.5" x14ac:dyDescent="0.35">
      <c r="H117" s="41"/>
    </row>
    <row r="118" spans="8:8" ht="14.5" x14ac:dyDescent="0.35">
      <c r="H118" s="41"/>
    </row>
    <row r="119" spans="8:8" ht="14.5" x14ac:dyDescent="0.35">
      <c r="H119" s="41"/>
    </row>
    <row r="120" spans="8:8" ht="14.5" x14ac:dyDescent="0.35">
      <c r="H120" s="41"/>
    </row>
    <row r="121" spans="8:8" ht="14.5" x14ac:dyDescent="0.35">
      <c r="H121" s="41"/>
    </row>
    <row r="122" spans="8:8" ht="14.5" x14ac:dyDescent="0.35">
      <c r="H122" s="41"/>
    </row>
    <row r="123" spans="8:8" ht="14.5" x14ac:dyDescent="0.35">
      <c r="H123" s="41"/>
    </row>
    <row r="124" spans="8:8" ht="14.5" x14ac:dyDescent="0.35">
      <c r="H124" s="41"/>
    </row>
    <row r="125" spans="8:8" ht="14.5" x14ac:dyDescent="0.35">
      <c r="H125" s="41"/>
    </row>
    <row r="126" spans="8:8" ht="14.5" x14ac:dyDescent="0.35">
      <c r="H126" s="41"/>
    </row>
    <row r="127" spans="8:8" ht="14.5" x14ac:dyDescent="0.35">
      <c r="H127" s="41"/>
    </row>
    <row r="128" spans="8:8" ht="14.5" x14ac:dyDescent="0.35">
      <c r="H128" s="41"/>
    </row>
    <row r="129" spans="8:8" ht="14.5" x14ac:dyDescent="0.35">
      <c r="H129" s="41"/>
    </row>
    <row r="130" spans="8:8" ht="14.5" x14ac:dyDescent="0.35">
      <c r="H130" s="41"/>
    </row>
    <row r="131" spans="8:8" ht="14.5" x14ac:dyDescent="0.35">
      <c r="H131" s="41"/>
    </row>
    <row r="132" spans="8:8" ht="14.5" x14ac:dyDescent="0.35">
      <c r="H132" s="41"/>
    </row>
    <row r="133" spans="8:8" ht="14.5" x14ac:dyDescent="0.35">
      <c r="H133" s="41"/>
    </row>
    <row r="134" spans="8:8" ht="14.5" x14ac:dyDescent="0.35">
      <c r="H134" s="41"/>
    </row>
    <row r="135" spans="8:8" ht="14.5" x14ac:dyDescent="0.35">
      <c r="H135" s="41"/>
    </row>
    <row r="136" spans="8:8" ht="14.5" x14ac:dyDescent="0.35">
      <c r="H136" s="41"/>
    </row>
    <row r="137" spans="8:8" ht="14.5" x14ac:dyDescent="0.35">
      <c r="H137" s="41"/>
    </row>
    <row r="138" spans="8:8" ht="14.5" x14ac:dyDescent="0.35">
      <c r="H138" s="41"/>
    </row>
    <row r="139" spans="8:8" ht="14.5" x14ac:dyDescent="0.35">
      <c r="H139" s="41"/>
    </row>
    <row r="140" spans="8:8" ht="14.5" x14ac:dyDescent="0.35">
      <c r="H140" s="41"/>
    </row>
    <row r="141" spans="8:8" ht="14.5" x14ac:dyDescent="0.35">
      <c r="H141" s="41"/>
    </row>
    <row r="142" spans="8:8" ht="14.5" x14ac:dyDescent="0.35">
      <c r="H142" s="41"/>
    </row>
    <row r="143" spans="8:8" ht="14.5" x14ac:dyDescent="0.35">
      <c r="H143" s="41"/>
    </row>
    <row r="144" spans="8:8" ht="14.5" x14ac:dyDescent="0.35">
      <c r="H144" s="41"/>
    </row>
    <row r="145" spans="8:8" ht="14.5" x14ac:dyDescent="0.35">
      <c r="H145" s="41"/>
    </row>
    <row r="146" spans="8:8" ht="14.5" x14ac:dyDescent="0.35">
      <c r="H146" s="41"/>
    </row>
    <row r="147" spans="8:8" ht="14.5" x14ac:dyDescent="0.35">
      <c r="H147" s="41"/>
    </row>
    <row r="148" spans="8:8" ht="14.5" x14ac:dyDescent="0.35">
      <c r="H148" s="41"/>
    </row>
    <row r="149" spans="8:8" ht="14.5" x14ac:dyDescent="0.35">
      <c r="H149" s="41"/>
    </row>
    <row r="150" spans="8:8" ht="14.5" x14ac:dyDescent="0.35">
      <c r="H150" s="41"/>
    </row>
    <row r="151" spans="8:8" ht="14.5" x14ac:dyDescent="0.35">
      <c r="H151" s="41"/>
    </row>
    <row r="152" spans="8:8" ht="14.5" x14ac:dyDescent="0.35">
      <c r="H152" s="41"/>
    </row>
    <row r="153" spans="8:8" ht="14.5" x14ac:dyDescent="0.35">
      <c r="H153" s="41"/>
    </row>
    <row r="154" spans="8:8" ht="14.5" x14ac:dyDescent="0.35">
      <c r="H154" s="41"/>
    </row>
    <row r="155" spans="8:8" ht="14.5" x14ac:dyDescent="0.35">
      <c r="H155" s="41"/>
    </row>
    <row r="156" spans="8:8" ht="14.5" x14ac:dyDescent="0.35">
      <c r="H156" s="41"/>
    </row>
    <row r="157" spans="8:8" ht="14.5" x14ac:dyDescent="0.35">
      <c r="H157" s="41"/>
    </row>
    <row r="158" spans="8:8" ht="14.5" x14ac:dyDescent="0.35">
      <c r="H158" s="41"/>
    </row>
    <row r="159" spans="8:8" ht="14.5" x14ac:dyDescent="0.35">
      <c r="H159" s="41"/>
    </row>
    <row r="160" spans="8:8" ht="14.5" x14ac:dyDescent="0.35">
      <c r="H160" s="41"/>
    </row>
    <row r="161" spans="8:8" ht="14.5" x14ac:dyDescent="0.35">
      <c r="H161" s="41"/>
    </row>
    <row r="162" spans="8:8" ht="14.5" x14ac:dyDescent="0.35">
      <c r="H162" s="41"/>
    </row>
    <row r="163" spans="8:8" ht="14.5" x14ac:dyDescent="0.35">
      <c r="H163" s="41"/>
    </row>
    <row r="164" spans="8:8" ht="14.5" x14ac:dyDescent="0.35">
      <c r="H164" s="41"/>
    </row>
    <row r="165" spans="8:8" ht="14.5" x14ac:dyDescent="0.35">
      <c r="H165" s="41"/>
    </row>
    <row r="166" spans="8:8" ht="14.5" x14ac:dyDescent="0.35">
      <c r="H166" s="41"/>
    </row>
    <row r="167" spans="8:8" ht="14.5" x14ac:dyDescent="0.35">
      <c r="H167" s="41"/>
    </row>
    <row r="168" spans="8:8" ht="14.5" x14ac:dyDescent="0.35">
      <c r="H168" s="41"/>
    </row>
    <row r="169" spans="8:8" ht="14.5" x14ac:dyDescent="0.35">
      <c r="H169" s="41"/>
    </row>
    <row r="170" spans="8:8" ht="14.5" x14ac:dyDescent="0.35">
      <c r="H170" s="41"/>
    </row>
    <row r="171" spans="8:8" ht="14.5" x14ac:dyDescent="0.35">
      <c r="H171" s="41"/>
    </row>
    <row r="172" spans="8:8" ht="14.5" x14ac:dyDescent="0.35">
      <c r="H172" s="41"/>
    </row>
    <row r="173" spans="8:8" ht="14.5" x14ac:dyDescent="0.35">
      <c r="H173" s="41"/>
    </row>
    <row r="174" spans="8:8" ht="14.5" x14ac:dyDescent="0.35">
      <c r="H174" s="41"/>
    </row>
    <row r="175" spans="8:8" ht="14.5" x14ac:dyDescent="0.35">
      <c r="H175" s="41"/>
    </row>
    <row r="176" spans="8:8" ht="14.5" x14ac:dyDescent="0.35">
      <c r="H176" s="41"/>
    </row>
    <row r="177" spans="8:8" ht="14.5" x14ac:dyDescent="0.35">
      <c r="H177" s="41"/>
    </row>
    <row r="178" spans="8:8" ht="14.5" x14ac:dyDescent="0.35">
      <c r="H178" s="41"/>
    </row>
    <row r="179" spans="8:8" ht="14.5" x14ac:dyDescent="0.35">
      <c r="H179" s="41"/>
    </row>
    <row r="180" spans="8:8" ht="14.5" x14ac:dyDescent="0.35">
      <c r="H180" s="41"/>
    </row>
    <row r="181" spans="8:8" ht="14.5" x14ac:dyDescent="0.35">
      <c r="H181" s="41"/>
    </row>
    <row r="182" spans="8:8" ht="14.5" x14ac:dyDescent="0.35">
      <c r="H182" s="41"/>
    </row>
    <row r="183" spans="8:8" ht="14.5" x14ac:dyDescent="0.35">
      <c r="H183" s="41"/>
    </row>
    <row r="184" spans="8:8" ht="14.5" x14ac:dyDescent="0.35">
      <c r="H184" s="41"/>
    </row>
    <row r="185" spans="8:8" ht="14.5" x14ac:dyDescent="0.35">
      <c r="H185" s="41"/>
    </row>
    <row r="186" spans="8:8" ht="14.5" x14ac:dyDescent="0.35">
      <c r="H186" s="41"/>
    </row>
    <row r="187" spans="8:8" ht="14.5" x14ac:dyDescent="0.35">
      <c r="H187" s="41"/>
    </row>
    <row r="188" spans="8:8" ht="14.5" x14ac:dyDescent="0.35">
      <c r="H188" s="41"/>
    </row>
    <row r="189" spans="8:8" ht="14.5" x14ac:dyDescent="0.35">
      <c r="H189" s="41"/>
    </row>
    <row r="190" spans="8:8" ht="14.5" x14ac:dyDescent="0.35">
      <c r="H190" s="41"/>
    </row>
    <row r="191" spans="8:8" ht="14.5" x14ac:dyDescent="0.35">
      <c r="H191" s="41"/>
    </row>
    <row r="192" spans="8:8" ht="14.5" x14ac:dyDescent="0.35">
      <c r="H192" s="41"/>
    </row>
    <row r="193" spans="8:8" ht="14.5" x14ac:dyDescent="0.35">
      <c r="H193" s="41"/>
    </row>
    <row r="194" spans="8:8" ht="14.5" x14ac:dyDescent="0.35">
      <c r="H194" s="41"/>
    </row>
    <row r="195" spans="8:8" ht="14.5" x14ac:dyDescent="0.35">
      <c r="H195" s="41"/>
    </row>
    <row r="196" spans="8:8" ht="14.5" x14ac:dyDescent="0.35">
      <c r="H196" s="41"/>
    </row>
    <row r="197" spans="8:8" ht="14.5" x14ac:dyDescent="0.35">
      <c r="H197" s="41"/>
    </row>
    <row r="198" spans="8:8" ht="14.5" x14ac:dyDescent="0.35">
      <c r="H198" s="41"/>
    </row>
    <row r="199" spans="8:8" ht="14.5" x14ac:dyDescent="0.35">
      <c r="H199" s="41"/>
    </row>
    <row r="200" spans="8:8" ht="14.5" x14ac:dyDescent="0.35">
      <c r="H200" s="41"/>
    </row>
    <row r="201" spans="8:8" ht="14.5" x14ac:dyDescent="0.35">
      <c r="H201" s="41"/>
    </row>
    <row r="202" spans="8:8" ht="14.5" x14ac:dyDescent="0.35">
      <c r="H202" s="41"/>
    </row>
    <row r="203" spans="8:8" ht="14.5" x14ac:dyDescent="0.35">
      <c r="H203" s="41"/>
    </row>
    <row r="204" spans="8:8" ht="14.5" x14ac:dyDescent="0.35">
      <c r="H204" s="41"/>
    </row>
    <row r="205" spans="8:8" ht="14.5" x14ac:dyDescent="0.35">
      <c r="H205" s="41"/>
    </row>
    <row r="206" spans="8:8" ht="14.5" x14ac:dyDescent="0.35">
      <c r="H206" s="41"/>
    </row>
    <row r="207" spans="8:8" ht="14.5" x14ac:dyDescent="0.35">
      <c r="H207" s="41"/>
    </row>
    <row r="208" spans="8:8" ht="14.5" x14ac:dyDescent="0.35">
      <c r="H208" s="41"/>
    </row>
    <row r="209" spans="8:8" ht="14.5" x14ac:dyDescent="0.35">
      <c r="H209" s="41"/>
    </row>
    <row r="210" spans="8:8" ht="14.5" x14ac:dyDescent="0.35">
      <c r="H210" s="41"/>
    </row>
    <row r="211" spans="8:8" ht="14.5" x14ac:dyDescent="0.35">
      <c r="H211" s="41"/>
    </row>
    <row r="212" spans="8:8" ht="14.5" x14ac:dyDescent="0.35">
      <c r="H212" s="41"/>
    </row>
    <row r="213" spans="8:8" ht="14.5" x14ac:dyDescent="0.35">
      <c r="H213" s="41"/>
    </row>
    <row r="214" spans="8:8" ht="14.5" x14ac:dyDescent="0.35">
      <c r="H214" s="41"/>
    </row>
    <row r="215" spans="8:8" ht="14.5" x14ac:dyDescent="0.35">
      <c r="H215" s="41"/>
    </row>
    <row r="216" spans="8:8" ht="14.5" x14ac:dyDescent="0.35">
      <c r="H216" s="41"/>
    </row>
    <row r="217" spans="8:8" ht="14.5" x14ac:dyDescent="0.35">
      <c r="H217" s="41"/>
    </row>
    <row r="218" spans="8:8" ht="14.5" x14ac:dyDescent="0.35">
      <c r="H218" s="41"/>
    </row>
    <row r="219" spans="8:8" ht="14.5" x14ac:dyDescent="0.35">
      <c r="H219" s="41"/>
    </row>
    <row r="220" spans="8:8" ht="14.5" x14ac:dyDescent="0.35">
      <c r="H220" s="41"/>
    </row>
    <row r="221" spans="8:8" ht="14.5" x14ac:dyDescent="0.35">
      <c r="H221" s="41"/>
    </row>
    <row r="222" spans="8:8" ht="14.5" x14ac:dyDescent="0.35">
      <c r="H222" s="41"/>
    </row>
    <row r="223" spans="8:8" ht="14.5" x14ac:dyDescent="0.35">
      <c r="H223" s="41"/>
    </row>
    <row r="224" spans="8:8" ht="14.5" x14ac:dyDescent="0.35">
      <c r="H224" s="41"/>
    </row>
    <row r="225" spans="8:8" ht="14.5" x14ac:dyDescent="0.35">
      <c r="H225" s="41"/>
    </row>
    <row r="226" spans="8:8" ht="14.5" x14ac:dyDescent="0.35">
      <c r="H226" s="41"/>
    </row>
    <row r="227" spans="8:8" ht="14.5" x14ac:dyDescent="0.35">
      <c r="H227" s="41"/>
    </row>
    <row r="228" spans="8:8" ht="14.5" x14ac:dyDescent="0.35">
      <c r="H228" s="41"/>
    </row>
    <row r="229" spans="8:8" ht="14.5" x14ac:dyDescent="0.35">
      <c r="H229" s="41"/>
    </row>
    <row r="230" spans="8:8" ht="14.5" x14ac:dyDescent="0.35">
      <c r="H230" s="41"/>
    </row>
    <row r="231" spans="8:8" ht="14.5" x14ac:dyDescent="0.35">
      <c r="H231" s="41"/>
    </row>
    <row r="232" spans="8:8" ht="14.5" x14ac:dyDescent="0.35">
      <c r="H232" s="41"/>
    </row>
    <row r="233" spans="8:8" ht="14.5" x14ac:dyDescent="0.35">
      <c r="H233" s="41"/>
    </row>
    <row r="234" spans="8:8" ht="14.5" x14ac:dyDescent="0.35">
      <c r="H234" s="41"/>
    </row>
    <row r="235" spans="8:8" ht="14.5" x14ac:dyDescent="0.35">
      <c r="H235" s="41"/>
    </row>
    <row r="236" spans="8:8" ht="14.5" x14ac:dyDescent="0.35">
      <c r="H236" s="41"/>
    </row>
    <row r="237" spans="8:8" ht="14.5" x14ac:dyDescent="0.35">
      <c r="H237" s="41"/>
    </row>
    <row r="238" spans="8:8" ht="14.5" x14ac:dyDescent="0.35">
      <c r="H238" s="41"/>
    </row>
    <row r="239" spans="8:8" ht="14.5" x14ac:dyDescent="0.35">
      <c r="H239" s="41"/>
    </row>
    <row r="240" spans="8:8" ht="14.5" x14ac:dyDescent="0.35">
      <c r="H240" s="41"/>
    </row>
    <row r="241" spans="8:8" ht="14.5" x14ac:dyDescent="0.35">
      <c r="H241" s="41"/>
    </row>
    <row r="242" spans="8:8" ht="14.5" x14ac:dyDescent="0.35">
      <c r="H242" s="41"/>
    </row>
    <row r="243" spans="8:8" ht="14.5" x14ac:dyDescent="0.35">
      <c r="H243" s="41"/>
    </row>
    <row r="244" spans="8:8" ht="14.5" x14ac:dyDescent="0.35">
      <c r="H244" s="41"/>
    </row>
    <row r="245" spans="8:8" ht="14.5" x14ac:dyDescent="0.35">
      <c r="H245" s="41"/>
    </row>
    <row r="246" spans="8:8" ht="14.5" x14ac:dyDescent="0.35">
      <c r="H246" s="41"/>
    </row>
    <row r="247" spans="8:8" ht="14.5" x14ac:dyDescent="0.35">
      <c r="H247" s="41"/>
    </row>
    <row r="248" spans="8:8" ht="14.5" x14ac:dyDescent="0.35">
      <c r="H248" s="41"/>
    </row>
    <row r="249" spans="8:8" ht="14.5" x14ac:dyDescent="0.35">
      <c r="H249" s="41"/>
    </row>
    <row r="250" spans="8:8" ht="14.5" x14ac:dyDescent="0.35">
      <c r="H250" s="41"/>
    </row>
    <row r="251" spans="8:8" ht="14.5" x14ac:dyDescent="0.35">
      <c r="H251" s="41"/>
    </row>
    <row r="252" spans="8:8" ht="14.5" x14ac:dyDescent="0.35">
      <c r="H252" s="41"/>
    </row>
    <row r="253" spans="8:8" ht="14.5" x14ac:dyDescent="0.35">
      <c r="H253" s="41"/>
    </row>
    <row r="254" spans="8:8" ht="14.5" x14ac:dyDescent="0.35">
      <c r="H254" s="41"/>
    </row>
    <row r="255" spans="8:8" ht="14.5" x14ac:dyDescent="0.35">
      <c r="H255" s="41"/>
    </row>
    <row r="256" spans="8:8" ht="14.5" x14ac:dyDescent="0.35">
      <c r="H256" s="41"/>
    </row>
    <row r="257" spans="8:8" ht="14.5" x14ac:dyDescent="0.35">
      <c r="H257" s="41"/>
    </row>
    <row r="258" spans="8:8" ht="14.5" x14ac:dyDescent="0.35">
      <c r="H258" s="41"/>
    </row>
    <row r="259" spans="8:8" ht="14.5" x14ac:dyDescent="0.35">
      <c r="H259" s="41"/>
    </row>
    <row r="260" spans="8:8" ht="14.5" x14ac:dyDescent="0.35">
      <c r="H260" s="41"/>
    </row>
    <row r="261" spans="8:8" ht="14.5" x14ac:dyDescent="0.35">
      <c r="H261" s="41"/>
    </row>
    <row r="262" spans="8:8" ht="14.5" x14ac:dyDescent="0.35">
      <c r="H262" s="41"/>
    </row>
    <row r="263" spans="8:8" ht="14.5" x14ac:dyDescent="0.35">
      <c r="H263" s="41"/>
    </row>
    <row r="264" spans="8:8" ht="14.5" x14ac:dyDescent="0.35">
      <c r="H264" s="41"/>
    </row>
    <row r="265" spans="8:8" ht="14.5" x14ac:dyDescent="0.35">
      <c r="H265" s="41"/>
    </row>
    <row r="266" spans="8:8" ht="14.5" x14ac:dyDescent="0.35">
      <c r="H266" s="41"/>
    </row>
    <row r="267" spans="8:8" ht="14.5" x14ac:dyDescent="0.35">
      <c r="H267" s="41"/>
    </row>
    <row r="268" spans="8:8" ht="14.5" x14ac:dyDescent="0.35">
      <c r="H268" s="41"/>
    </row>
    <row r="269" spans="8:8" ht="14.5" x14ac:dyDescent="0.35">
      <c r="H269" s="41"/>
    </row>
    <row r="270" spans="8:8" ht="14.5" x14ac:dyDescent="0.35">
      <c r="H270" s="41"/>
    </row>
    <row r="271" spans="8:8" ht="14.5" x14ac:dyDescent="0.35">
      <c r="H271" s="41"/>
    </row>
    <row r="272" spans="8:8" ht="14.5" x14ac:dyDescent="0.35">
      <c r="H272" s="41"/>
    </row>
    <row r="273" spans="8:8" ht="14.5" x14ac:dyDescent="0.35">
      <c r="H273" s="41"/>
    </row>
    <row r="274" spans="8:8" ht="14.5" x14ac:dyDescent="0.35">
      <c r="H274" s="41"/>
    </row>
    <row r="275" spans="8:8" ht="14.5" x14ac:dyDescent="0.35">
      <c r="H275" s="41"/>
    </row>
    <row r="276" spans="8:8" ht="14.5" x14ac:dyDescent="0.35">
      <c r="H276" s="41"/>
    </row>
    <row r="277" spans="8:8" ht="14.5" x14ac:dyDescent="0.35">
      <c r="H277" s="41"/>
    </row>
    <row r="278" spans="8:8" ht="14.5" x14ac:dyDescent="0.35">
      <c r="H278" s="41"/>
    </row>
    <row r="279" spans="8:8" ht="14.5" x14ac:dyDescent="0.35">
      <c r="H279" s="41"/>
    </row>
    <row r="280" spans="8:8" ht="14.5" x14ac:dyDescent="0.35">
      <c r="H280" s="41"/>
    </row>
    <row r="281" spans="8:8" ht="14.5" x14ac:dyDescent="0.35">
      <c r="H281" s="41"/>
    </row>
    <row r="282" spans="8:8" ht="14.5" x14ac:dyDescent="0.35">
      <c r="H282" s="41"/>
    </row>
    <row r="283" spans="8:8" ht="14.5" x14ac:dyDescent="0.35">
      <c r="H283" s="41"/>
    </row>
    <row r="284" spans="8:8" ht="14.5" x14ac:dyDescent="0.35">
      <c r="H284" s="41"/>
    </row>
    <row r="285" spans="8:8" ht="14.5" x14ac:dyDescent="0.35">
      <c r="H285" s="41"/>
    </row>
    <row r="286" spans="8:8" ht="14.5" x14ac:dyDescent="0.35">
      <c r="H286" s="41"/>
    </row>
    <row r="287" spans="8:8" ht="14.5" x14ac:dyDescent="0.35">
      <c r="H287" s="41"/>
    </row>
    <row r="288" spans="8:8" ht="14.5" x14ac:dyDescent="0.35">
      <c r="H288" s="41"/>
    </row>
    <row r="289" spans="8:8" ht="14.5" x14ac:dyDescent="0.35">
      <c r="H289" s="41"/>
    </row>
    <row r="290" spans="8:8" ht="14.5" x14ac:dyDescent="0.35">
      <c r="H290" s="41"/>
    </row>
    <row r="291" spans="8:8" ht="14.5" x14ac:dyDescent="0.35">
      <c r="H291" s="41"/>
    </row>
    <row r="292" spans="8:8" ht="14.5" x14ac:dyDescent="0.35">
      <c r="H292" s="41"/>
    </row>
    <row r="293" spans="8:8" ht="14.5" x14ac:dyDescent="0.35">
      <c r="H293" s="41"/>
    </row>
    <row r="294" spans="8:8" ht="14.5" x14ac:dyDescent="0.35">
      <c r="H294" s="41"/>
    </row>
    <row r="295" spans="8:8" ht="14.5" x14ac:dyDescent="0.35">
      <c r="H295" s="41"/>
    </row>
    <row r="296" spans="8:8" ht="14.5" x14ac:dyDescent="0.35">
      <c r="H296" s="41"/>
    </row>
    <row r="297" spans="8:8" ht="14.5" x14ac:dyDescent="0.35">
      <c r="H297" s="41"/>
    </row>
    <row r="298" spans="8:8" ht="14.5" x14ac:dyDescent="0.35">
      <c r="H298" s="41"/>
    </row>
    <row r="299" spans="8:8" ht="14.5" x14ac:dyDescent="0.35">
      <c r="H299" s="41"/>
    </row>
    <row r="300" spans="8:8" ht="14.5" x14ac:dyDescent="0.35">
      <c r="H300" s="41"/>
    </row>
    <row r="301" spans="8:8" ht="14.5" x14ac:dyDescent="0.35">
      <c r="H301" s="41"/>
    </row>
    <row r="302" spans="8:8" ht="14.5" x14ac:dyDescent="0.35">
      <c r="H302" s="41"/>
    </row>
    <row r="303" spans="8:8" ht="14.5" x14ac:dyDescent="0.35">
      <c r="H303" s="41"/>
    </row>
    <row r="304" spans="8:8" ht="14.5" x14ac:dyDescent="0.35">
      <c r="H304" s="41"/>
    </row>
    <row r="305" spans="8:8" ht="14.5" x14ac:dyDescent="0.35">
      <c r="H305" s="41"/>
    </row>
    <row r="306" spans="8:8" ht="14.5" x14ac:dyDescent="0.35">
      <c r="H306" s="41"/>
    </row>
    <row r="307" spans="8:8" ht="14.5" x14ac:dyDescent="0.35">
      <c r="H307" s="41"/>
    </row>
    <row r="308" spans="8:8" ht="14.5" x14ac:dyDescent="0.35">
      <c r="H308" s="41"/>
    </row>
    <row r="309" spans="8:8" ht="14.5" x14ac:dyDescent="0.35">
      <c r="H309" s="41"/>
    </row>
    <row r="310" spans="8:8" ht="14.5" x14ac:dyDescent="0.35">
      <c r="H310" s="41"/>
    </row>
    <row r="311" spans="8:8" ht="14.5" x14ac:dyDescent="0.35">
      <c r="H311" s="41"/>
    </row>
    <row r="312" spans="8:8" ht="14.5" x14ac:dyDescent="0.35">
      <c r="H312" s="41"/>
    </row>
    <row r="313" spans="8:8" ht="14.5" x14ac:dyDescent="0.35">
      <c r="H313" s="41"/>
    </row>
    <row r="314" spans="8:8" ht="14.5" x14ac:dyDescent="0.35">
      <c r="H314" s="41"/>
    </row>
    <row r="315" spans="8:8" ht="14.5" x14ac:dyDescent="0.35">
      <c r="H315" s="41"/>
    </row>
    <row r="316" spans="8:8" ht="14.5" x14ac:dyDescent="0.35">
      <c r="H316" s="41"/>
    </row>
    <row r="317" spans="8:8" ht="14.5" x14ac:dyDescent="0.35">
      <c r="H317" s="41"/>
    </row>
    <row r="318" spans="8:8" ht="14.5" x14ac:dyDescent="0.35">
      <c r="H318" s="41"/>
    </row>
    <row r="319" spans="8:8" ht="14.5" x14ac:dyDescent="0.35">
      <c r="H319" s="41"/>
    </row>
    <row r="320" spans="8:8" ht="14.5" x14ac:dyDescent="0.35">
      <c r="H320" s="41"/>
    </row>
    <row r="321" spans="8:8" ht="14.5" x14ac:dyDescent="0.35">
      <c r="H321" s="41"/>
    </row>
    <row r="322" spans="8:8" ht="14.5" x14ac:dyDescent="0.35">
      <c r="H322" s="41"/>
    </row>
    <row r="323" spans="8:8" ht="14.5" x14ac:dyDescent="0.35">
      <c r="H323" s="41"/>
    </row>
    <row r="324" spans="8:8" ht="14.5" x14ac:dyDescent="0.35">
      <c r="H324" s="41"/>
    </row>
    <row r="325" spans="8:8" ht="14.5" x14ac:dyDescent="0.35">
      <c r="H325" s="41"/>
    </row>
    <row r="326" spans="8:8" ht="14.5" x14ac:dyDescent="0.35">
      <c r="H326" s="41"/>
    </row>
    <row r="327" spans="8:8" ht="14.5" x14ac:dyDescent="0.35">
      <c r="H327" s="41"/>
    </row>
    <row r="328" spans="8:8" ht="14.5" x14ac:dyDescent="0.35">
      <c r="H328" s="41"/>
    </row>
    <row r="329" spans="8:8" ht="14.5" x14ac:dyDescent="0.35">
      <c r="H329" s="41"/>
    </row>
    <row r="330" spans="8:8" ht="14.5" x14ac:dyDescent="0.35">
      <c r="H330" s="41"/>
    </row>
    <row r="331" spans="8:8" ht="14.5" x14ac:dyDescent="0.35">
      <c r="H331" s="41"/>
    </row>
    <row r="332" spans="8:8" ht="14.5" x14ac:dyDescent="0.35">
      <c r="H332" s="41"/>
    </row>
    <row r="333" spans="8:8" ht="14.5" x14ac:dyDescent="0.35">
      <c r="H333" s="41"/>
    </row>
    <row r="334" spans="8:8" ht="14.5" x14ac:dyDescent="0.35">
      <c r="H334" s="41"/>
    </row>
    <row r="335" spans="8:8" ht="14.5" x14ac:dyDescent="0.35">
      <c r="H335" s="41"/>
    </row>
    <row r="336" spans="8:8" ht="14.5" x14ac:dyDescent="0.35">
      <c r="H336" s="41"/>
    </row>
    <row r="337" spans="8:8" ht="14.5" x14ac:dyDescent="0.35">
      <c r="H337" s="41"/>
    </row>
    <row r="338" spans="8:8" ht="14.5" x14ac:dyDescent="0.35">
      <c r="H338" s="41"/>
    </row>
    <row r="339" spans="8:8" ht="14.5" x14ac:dyDescent="0.35">
      <c r="H339" s="41"/>
    </row>
    <row r="340" spans="8:8" ht="14.5" x14ac:dyDescent="0.35">
      <c r="H340" s="41"/>
    </row>
    <row r="341" spans="8:8" ht="14.5" x14ac:dyDescent="0.35">
      <c r="H341" s="41"/>
    </row>
    <row r="342" spans="8:8" ht="14.5" x14ac:dyDescent="0.35">
      <c r="H342" s="41"/>
    </row>
    <row r="343" spans="8:8" ht="14.5" x14ac:dyDescent="0.35">
      <c r="H343" s="41"/>
    </row>
    <row r="344" spans="8:8" ht="14.5" x14ac:dyDescent="0.35">
      <c r="H344" s="41"/>
    </row>
    <row r="345" spans="8:8" ht="14.5" x14ac:dyDescent="0.35">
      <c r="H345" s="41"/>
    </row>
    <row r="346" spans="8:8" ht="14.5" x14ac:dyDescent="0.35">
      <c r="H346" s="41"/>
    </row>
    <row r="347" spans="8:8" ht="14.5" x14ac:dyDescent="0.35">
      <c r="H347" s="41"/>
    </row>
    <row r="348" spans="8:8" ht="14.5" x14ac:dyDescent="0.35">
      <c r="H348" s="41"/>
    </row>
    <row r="349" spans="8:8" ht="14.5" x14ac:dyDescent="0.35">
      <c r="H349" s="41"/>
    </row>
    <row r="350" spans="8:8" ht="14.5" x14ac:dyDescent="0.35">
      <c r="H350" s="41"/>
    </row>
    <row r="351" spans="8:8" ht="14.5" x14ac:dyDescent="0.35">
      <c r="H351" s="41"/>
    </row>
    <row r="352" spans="8:8" ht="14.5" x14ac:dyDescent="0.35">
      <c r="H352" s="41"/>
    </row>
    <row r="353" spans="8:8" ht="14.5" x14ac:dyDescent="0.35">
      <c r="H353" s="41"/>
    </row>
    <row r="354" spans="8:8" ht="14.5" x14ac:dyDescent="0.35">
      <c r="H354" s="41"/>
    </row>
    <row r="355" spans="8:8" ht="14.5" x14ac:dyDescent="0.35">
      <c r="H355" s="41"/>
    </row>
    <row r="356" spans="8:8" ht="14.5" x14ac:dyDescent="0.35">
      <c r="H356" s="41"/>
    </row>
    <row r="357" spans="8:8" ht="14.5" x14ac:dyDescent="0.35">
      <c r="H357" s="41"/>
    </row>
    <row r="358" spans="8:8" ht="14.5" x14ac:dyDescent="0.35">
      <c r="H358" s="41"/>
    </row>
    <row r="359" spans="8:8" ht="14.5" x14ac:dyDescent="0.35">
      <c r="H359" s="41"/>
    </row>
    <row r="360" spans="8:8" ht="14.5" x14ac:dyDescent="0.35">
      <c r="H360" s="41"/>
    </row>
    <row r="361" spans="8:8" ht="14.5" x14ac:dyDescent="0.35">
      <c r="H361" s="41"/>
    </row>
    <row r="362" spans="8:8" ht="14.5" x14ac:dyDescent="0.35">
      <c r="H362" s="41"/>
    </row>
    <row r="363" spans="8:8" ht="14.5" x14ac:dyDescent="0.35">
      <c r="H363" s="41"/>
    </row>
    <row r="364" spans="8:8" ht="14.5" x14ac:dyDescent="0.35">
      <c r="H364" s="41"/>
    </row>
    <row r="365" spans="8:8" ht="14.5" x14ac:dyDescent="0.35">
      <c r="H365" s="41"/>
    </row>
    <row r="366" spans="8:8" ht="14.5" x14ac:dyDescent="0.35">
      <c r="H366" s="41"/>
    </row>
    <row r="367" spans="8:8" ht="14.5" x14ac:dyDescent="0.35">
      <c r="H367" s="41"/>
    </row>
    <row r="368" spans="8:8" ht="14.5" x14ac:dyDescent="0.35">
      <c r="H368" s="41"/>
    </row>
    <row r="369" spans="8:8" ht="14.5" x14ac:dyDescent="0.35">
      <c r="H369" s="41"/>
    </row>
    <row r="370" spans="8:8" ht="14.5" x14ac:dyDescent="0.35">
      <c r="H370" s="41"/>
    </row>
    <row r="371" spans="8:8" ht="14.5" x14ac:dyDescent="0.35">
      <c r="H371" s="41"/>
    </row>
    <row r="372" spans="8:8" ht="14.5" x14ac:dyDescent="0.35">
      <c r="H372" s="41"/>
    </row>
    <row r="373" spans="8:8" ht="14.5" x14ac:dyDescent="0.35">
      <c r="H373" s="41"/>
    </row>
    <row r="374" spans="8:8" ht="14.5" x14ac:dyDescent="0.35">
      <c r="H374" s="41"/>
    </row>
    <row r="375" spans="8:8" ht="14.5" x14ac:dyDescent="0.35">
      <c r="H375" s="41"/>
    </row>
    <row r="376" spans="8:8" ht="14.5" x14ac:dyDescent="0.35">
      <c r="H376" s="41"/>
    </row>
    <row r="377" spans="8:8" ht="14.5" x14ac:dyDescent="0.35">
      <c r="H377" s="41"/>
    </row>
    <row r="378" spans="8:8" ht="14.5" x14ac:dyDescent="0.35">
      <c r="H378" s="41"/>
    </row>
    <row r="379" spans="8:8" ht="14.5" x14ac:dyDescent="0.35">
      <c r="H379" s="41"/>
    </row>
    <row r="380" spans="8:8" ht="14.5" x14ac:dyDescent="0.35">
      <c r="H380" s="41"/>
    </row>
    <row r="381" spans="8:8" ht="14.5" x14ac:dyDescent="0.35">
      <c r="H381" s="41"/>
    </row>
    <row r="382" spans="8:8" ht="14.5" x14ac:dyDescent="0.35">
      <c r="H382" s="41"/>
    </row>
    <row r="383" spans="8:8" ht="14.5" x14ac:dyDescent="0.35">
      <c r="H383" s="41"/>
    </row>
    <row r="384" spans="8:8" ht="14.5" x14ac:dyDescent="0.35">
      <c r="H384" s="41"/>
    </row>
    <row r="385" spans="8:8" ht="14.5" x14ac:dyDescent="0.35">
      <c r="H385" s="41"/>
    </row>
    <row r="386" spans="8:8" ht="14.5" x14ac:dyDescent="0.35">
      <c r="H386" s="41"/>
    </row>
    <row r="387" spans="8:8" ht="14.5" x14ac:dyDescent="0.35">
      <c r="H387" s="41"/>
    </row>
    <row r="388" spans="8:8" ht="14.5" x14ac:dyDescent="0.35">
      <c r="H388" s="41"/>
    </row>
    <row r="389" spans="8:8" ht="14.5" x14ac:dyDescent="0.35">
      <c r="H389" s="41"/>
    </row>
    <row r="390" spans="8:8" ht="14.5" x14ac:dyDescent="0.35">
      <c r="H390" s="41"/>
    </row>
    <row r="391" spans="8:8" ht="14.5" x14ac:dyDescent="0.35">
      <c r="H391" s="41"/>
    </row>
    <row r="392" spans="8:8" ht="14.5" x14ac:dyDescent="0.35">
      <c r="H392" s="41"/>
    </row>
    <row r="393" spans="8:8" ht="14.5" x14ac:dyDescent="0.35">
      <c r="H393" s="41"/>
    </row>
    <row r="394" spans="8:8" ht="14.5" x14ac:dyDescent="0.35">
      <c r="H394" s="41"/>
    </row>
    <row r="395" spans="8:8" ht="14.5" x14ac:dyDescent="0.35">
      <c r="H395" s="41"/>
    </row>
    <row r="396" spans="8:8" ht="14.5" x14ac:dyDescent="0.35">
      <c r="H396" s="41"/>
    </row>
    <row r="397" spans="8:8" ht="14.5" x14ac:dyDescent="0.35">
      <c r="H397" s="41"/>
    </row>
    <row r="398" spans="8:8" ht="14.5" x14ac:dyDescent="0.35">
      <c r="H398" s="41"/>
    </row>
    <row r="399" spans="8:8" ht="14.5" x14ac:dyDescent="0.35">
      <c r="H399" s="41"/>
    </row>
    <row r="400" spans="8:8" ht="14.5" x14ac:dyDescent="0.35">
      <c r="H400" s="41"/>
    </row>
    <row r="401" spans="8:8" ht="14.5" x14ac:dyDescent="0.35">
      <c r="H401" s="41"/>
    </row>
    <row r="402" spans="8:8" ht="14.5" x14ac:dyDescent="0.35">
      <c r="H402" s="41"/>
    </row>
    <row r="403" spans="8:8" ht="14.5" x14ac:dyDescent="0.35">
      <c r="H403" s="41"/>
    </row>
    <row r="404" spans="8:8" ht="14.5" x14ac:dyDescent="0.35">
      <c r="H404" s="41"/>
    </row>
    <row r="405" spans="8:8" ht="14.5" x14ac:dyDescent="0.35">
      <c r="H405" s="41"/>
    </row>
    <row r="406" spans="8:8" ht="14.5" x14ac:dyDescent="0.35">
      <c r="H406" s="41"/>
    </row>
    <row r="407" spans="8:8" ht="14.5" x14ac:dyDescent="0.35">
      <c r="H407" s="41"/>
    </row>
    <row r="408" spans="8:8" ht="14.5" x14ac:dyDescent="0.35">
      <c r="H408" s="41"/>
    </row>
    <row r="409" spans="8:8" ht="14.5" x14ac:dyDescent="0.35">
      <c r="H409" s="41"/>
    </row>
    <row r="410" spans="8:8" ht="14.5" x14ac:dyDescent="0.35">
      <c r="H410" s="41"/>
    </row>
    <row r="411" spans="8:8" ht="14.5" x14ac:dyDescent="0.35">
      <c r="H411" s="41"/>
    </row>
    <row r="412" spans="8:8" ht="14.5" x14ac:dyDescent="0.35">
      <c r="H412" s="41"/>
    </row>
    <row r="413" spans="8:8" ht="14.5" x14ac:dyDescent="0.35">
      <c r="H413" s="41"/>
    </row>
    <row r="414" spans="8:8" ht="14.5" x14ac:dyDescent="0.35">
      <c r="H414" s="41"/>
    </row>
    <row r="415" spans="8:8" ht="14.5" x14ac:dyDescent="0.35">
      <c r="H415" s="41"/>
    </row>
    <row r="416" spans="8:8" ht="14.5" x14ac:dyDescent="0.35">
      <c r="H416" s="41"/>
    </row>
    <row r="417" spans="8:8" ht="14.5" x14ac:dyDescent="0.35">
      <c r="H417" s="41"/>
    </row>
    <row r="418" spans="8:8" ht="14.5" x14ac:dyDescent="0.35">
      <c r="H418" s="41"/>
    </row>
    <row r="419" spans="8:8" ht="14.5" x14ac:dyDescent="0.35">
      <c r="H419" s="41"/>
    </row>
    <row r="420" spans="8:8" ht="14.5" x14ac:dyDescent="0.35">
      <c r="H420" s="41"/>
    </row>
    <row r="421" spans="8:8" ht="14.5" x14ac:dyDescent="0.35">
      <c r="H421" s="41"/>
    </row>
    <row r="422" spans="8:8" ht="14.5" x14ac:dyDescent="0.35">
      <c r="H422" s="41"/>
    </row>
    <row r="423" spans="8:8" ht="14.5" x14ac:dyDescent="0.35">
      <c r="H423" s="41"/>
    </row>
    <row r="424" spans="8:8" ht="14.5" x14ac:dyDescent="0.35">
      <c r="H424" s="41"/>
    </row>
    <row r="425" spans="8:8" ht="14.5" x14ac:dyDescent="0.35">
      <c r="H425" s="41"/>
    </row>
    <row r="426" spans="8:8" ht="14.5" x14ac:dyDescent="0.35">
      <c r="H426" s="41"/>
    </row>
    <row r="427" spans="8:8" ht="14.5" x14ac:dyDescent="0.35">
      <c r="H427" s="41"/>
    </row>
    <row r="428" spans="8:8" ht="14.5" x14ac:dyDescent="0.35">
      <c r="H428" s="41"/>
    </row>
    <row r="429" spans="8:8" ht="14.5" x14ac:dyDescent="0.35">
      <c r="H429" s="41"/>
    </row>
    <row r="430" spans="8:8" ht="14.5" x14ac:dyDescent="0.35">
      <c r="H430" s="41"/>
    </row>
    <row r="431" spans="8:8" ht="14.5" x14ac:dyDescent="0.35">
      <c r="H431" s="41"/>
    </row>
    <row r="432" spans="8:8" ht="14.5" x14ac:dyDescent="0.35">
      <c r="H432" s="41"/>
    </row>
    <row r="433" spans="8:8" ht="14.5" x14ac:dyDescent="0.35">
      <c r="H433" s="41"/>
    </row>
    <row r="434" spans="8:8" ht="14.5" x14ac:dyDescent="0.35">
      <c r="H434" s="41"/>
    </row>
    <row r="435" spans="8:8" ht="14.5" x14ac:dyDescent="0.35">
      <c r="H435" s="41"/>
    </row>
    <row r="436" spans="8:8" ht="14.5" x14ac:dyDescent="0.35">
      <c r="H436" s="41"/>
    </row>
    <row r="437" spans="8:8" ht="14.5" x14ac:dyDescent="0.35">
      <c r="H437" s="41"/>
    </row>
    <row r="438" spans="8:8" ht="14.5" x14ac:dyDescent="0.35">
      <c r="H438" s="41"/>
    </row>
    <row r="439" spans="8:8" ht="14.5" x14ac:dyDescent="0.35">
      <c r="H439" s="41"/>
    </row>
    <row r="440" spans="8:8" ht="14.5" x14ac:dyDescent="0.35">
      <c r="H440" s="41"/>
    </row>
    <row r="441" spans="8:8" ht="14.5" x14ac:dyDescent="0.35">
      <c r="H441" s="41"/>
    </row>
    <row r="442" spans="8:8" ht="14.5" x14ac:dyDescent="0.35">
      <c r="H442" s="41"/>
    </row>
    <row r="443" spans="8:8" ht="14.5" x14ac:dyDescent="0.35">
      <c r="H443" s="41"/>
    </row>
    <row r="444" spans="8:8" ht="14.5" x14ac:dyDescent="0.35">
      <c r="H444" s="41"/>
    </row>
    <row r="445" spans="8:8" ht="14.5" x14ac:dyDescent="0.35">
      <c r="H445" s="41"/>
    </row>
    <row r="446" spans="8:8" ht="14.5" x14ac:dyDescent="0.35">
      <c r="H446" s="41"/>
    </row>
    <row r="447" spans="8:8" ht="14.5" x14ac:dyDescent="0.35">
      <c r="H447" s="41"/>
    </row>
    <row r="448" spans="8:8" ht="14.5" x14ac:dyDescent="0.35">
      <c r="H448" s="41"/>
    </row>
    <row r="449" spans="8:8" ht="14.5" x14ac:dyDescent="0.35">
      <c r="H449" s="41"/>
    </row>
    <row r="450" spans="8:8" ht="14.5" x14ac:dyDescent="0.35">
      <c r="H450" s="41"/>
    </row>
    <row r="451" spans="8:8" ht="14.5" x14ac:dyDescent="0.35">
      <c r="H451" s="41"/>
    </row>
    <row r="452" spans="8:8" ht="14.5" x14ac:dyDescent="0.35">
      <c r="H452" s="41"/>
    </row>
    <row r="453" spans="8:8" ht="14.5" x14ac:dyDescent="0.35">
      <c r="H453" s="41"/>
    </row>
    <row r="454" spans="8:8" ht="14.5" x14ac:dyDescent="0.35">
      <c r="H454" s="41"/>
    </row>
    <row r="455" spans="8:8" ht="14.5" x14ac:dyDescent="0.35">
      <c r="H455" s="41"/>
    </row>
    <row r="456" spans="8:8" ht="14.5" x14ac:dyDescent="0.35">
      <c r="H456" s="41"/>
    </row>
    <row r="457" spans="8:8" ht="14.5" x14ac:dyDescent="0.35">
      <c r="H457" s="41"/>
    </row>
    <row r="458" spans="8:8" ht="14.5" x14ac:dyDescent="0.35">
      <c r="H458" s="41"/>
    </row>
    <row r="459" spans="8:8" ht="14.5" x14ac:dyDescent="0.35">
      <c r="H459" s="41"/>
    </row>
    <row r="460" spans="8:8" ht="14.5" x14ac:dyDescent="0.35">
      <c r="H460" s="41"/>
    </row>
    <row r="461" spans="8:8" ht="14.5" x14ac:dyDescent="0.35">
      <c r="H461" s="41"/>
    </row>
    <row r="462" spans="8:8" ht="14.5" x14ac:dyDescent="0.35">
      <c r="H462" s="41"/>
    </row>
    <row r="463" spans="8:8" ht="14.5" x14ac:dyDescent="0.35">
      <c r="H463" s="41"/>
    </row>
    <row r="464" spans="8:8" ht="14.5" x14ac:dyDescent="0.35">
      <c r="H464" s="41"/>
    </row>
    <row r="465" spans="8:8" ht="14.5" x14ac:dyDescent="0.35">
      <c r="H465" s="41"/>
    </row>
    <row r="466" spans="8:8" ht="14.5" x14ac:dyDescent="0.35">
      <c r="H466" s="41"/>
    </row>
    <row r="467" spans="8:8" ht="14.5" x14ac:dyDescent="0.35">
      <c r="H467" s="41"/>
    </row>
    <row r="468" spans="8:8" ht="14.5" x14ac:dyDescent="0.35">
      <c r="H468" s="41"/>
    </row>
    <row r="469" spans="8:8" ht="14.5" x14ac:dyDescent="0.35">
      <c r="H469" s="41"/>
    </row>
    <row r="470" spans="8:8" ht="14.5" x14ac:dyDescent="0.35">
      <c r="H470" s="41"/>
    </row>
    <row r="471" spans="8:8" ht="14.5" x14ac:dyDescent="0.35">
      <c r="H471" s="41"/>
    </row>
    <row r="472" spans="8:8" ht="14.5" x14ac:dyDescent="0.35">
      <c r="H472" s="41"/>
    </row>
    <row r="473" spans="8:8" ht="14.5" x14ac:dyDescent="0.35">
      <c r="H473" s="41"/>
    </row>
    <row r="474" spans="8:8" ht="14.5" x14ac:dyDescent="0.35">
      <c r="H474" s="41"/>
    </row>
    <row r="475" spans="8:8" ht="14.5" x14ac:dyDescent="0.35">
      <c r="H475" s="41"/>
    </row>
    <row r="476" spans="8:8" ht="14.5" x14ac:dyDescent="0.35">
      <c r="H476" s="41"/>
    </row>
    <row r="477" spans="8:8" ht="14.5" x14ac:dyDescent="0.35">
      <c r="H477" s="41"/>
    </row>
    <row r="478" spans="8:8" ht="14.5" x14ac:dyDescent="0.35">
      <c r="H478" s="41"/>
    </row>
    <row r="479" spans="8:8" ht="14.5" x14ac:dyDescent="0.35">
      <c r="H479" s="41"/>
    </row>
    <row r="480" spans="8:8" ht="14.5" x14ac:dyDescent="0.35">
      <c r="H480" s="41"/>
    </row>
    <row r="481" spans="8:8" ht="14.5" x14ac:dyDescent="0.35">
      <c r="H481" s="41"/>
    </row>
    <row r="482" spans="8:8" ht="14.5" x14ac:dyDescent="0.35">
      <c r="H482" s="41"/>
    </row>
    <row r="483" spans="8:8" ht="14.5" x14ac:dyDescent="0.35">
      <c r="H483" s="41"/>
    </row>
    <row r="484" spans="8:8" ht="14.5" x14ac:dyDescent="0.35">
      <c r="H484" s="41"/>
    </row>
    <row r="485" spans="8:8" ht="14.5" x14ac:dyDescent="0.35">
      <c r="H485" s="41"/>
    </row>
    <row r="486" spans="8:8" ht="14.5" x14ac:dyDescent="0.35">
      <c r="H486" s="41"/>
    </row>
    <row r="487" spans="8:8" ht="14.5" x14ac:dyDescent="0.35">
      <c r="H487" s="41"/>
    </row>
    <row r="488" spans="8:8" ht="14.5" x14ac:dyDescent="0.35">
      <c r="H488" s="41"/>
    </row>
    <row r="489" spans="8:8" ht="14.5" x14ac:dyDescent="0.35">
      <c r="H489" s="41"/>
    </row>
    <row r="490" spans="8:8" ht="14.5" x14ac:dyDescent="0.35">
      <c r="H490" s="41"/>
    </row>
    <row r="491" spans="8:8" ht="14.5" x14ac:dyDescent="0.35">
      <c r="H491" s="41"/>
    </row>
    <row r="492" spans="8:8" ht="14.5" x14ac:dyDescent="0.35">
      <c r="H492" s="41"/>
    </row>
    <row r="493" spans="8:8" ht="14.5" x14ac:dyDescent="0.35">
      <c r="H493" s="41"/>
    </row>
    <row r="494" spans="8:8" ht="14.5" x14ac:dyDescent="0.35">
      <c r="H494" s="41"/>
    </row>
    <row r="495" spans="8:8" ht="14.5" x14ac:dyDescent="0.35">
      <c r="H495" s="41"/>
    </row>
    <row r="496" spans="8:8" ht="14.5" x14ac:dyDescent="0.35">
      <c r="H496" s="41"/>
    </row>
    <row r="497" spans="8:8" ht="14.5" x14ac:dyDescent="0.35">
      <c r="H497" s="41"/>
    </row>
    <row r="498" spans="8:8" ht="14.5" x14ac:dyDescent="0.35">
      <c r="H498" s="41"/>
    </row>
    <row r="499" spans="8:8" ht="14.5" x14ac:dyDescent="0.35">
      <c r="H499" s="41"/>
    </row>
    <row r="500" spans="8:8" ht="14.5" x14ac:dyDescent="0.35">
      <c r="H500" s="41"/>
    </row>
    <row r="501" spans="8:8" ht="14.5" x14ac:dyDescent="0.35">
      <c r="H501" s="41"/>
    </row>
    <row r="502" spans="8:8" ht="14.5" x14ac:dyDescent="0.35">
      <c r="H502" s="41"/>
    </row>
    <row r="503" spans="8:8" ht="14.5" x14ac:dyDescent="0.35">
      <c r="H503" s="41"/>
    </row>
    <row r="504" spans="8:8" ht="14.5" x14ac:dyDescent="0.35">
      <c r="H504" s="41"/>
    </row>
    <row r="505" spans="8:8" ht="14.5" x14ac:dyDescent="0.35">
      <c r="H505" s="41"/>
    </row>
    <row r="506" spans="8:8" ht="14.5" x14ac:dyDescent="0.35">
      <c r="H506" s="41"/>
    </row>
    <row r="507" spans="8:8" ht="14.5" x14ac:dyDescent="0.35">
      <c r="H507" s="41"/>
    </row>
    <row r="508" spans="8:8" ht="14.5" x14ac:dyDescent="0.35">
      <c r="H508" s="41"/>
    </row>
    <row r="509" spans="8:8" ht="14.5" x14ac:dyDescent="0.35">
      <c r="H509" s="41"/>
    </row>
    <row r="510" spans="8:8" ht="14.5" x14ac:dyDescent="0.35">
      <c r="H510" s="41"/>
    </row>
    <row r="511" spans="8:8" ht="14.5" x14ac:dyDescent="0.35">
      <c r="H511" s="41"/>
    </row>
    <row r="512" spans="8:8" ht="14.5" x14ac:dyDescent="0.35">
      <c r="H512" s="41"/>
    </row>
    <row r="513" spans="8:8" ht="14.5" x14ac:dyDescent="0.35">
      <c r="H513" s="41"/>
    </row>
    <row r="514" spans="8:8" ht="14.5" x14ac:dyDescent="0.35">
      <c r="H514" s="41"/>
    </row>
    <row r="515" spans="8:8" ht="14.5" x14ac:dyDescent="0.35">
      <c r="H515" s="41"/>
    </row>
    <row r="516" spans="8:8" ht="14.5" x14ac:dyDescent="0.35">
      <c r="H516" s="41"/>
    </row>
    <row r="517" spans="8:8" ht="14.5" x14ac:dyDescent="0.35">
      <c r="H517" s="41"/>
    </row>
    <row r="518" spans="8:8" ht="14.5" x14ac:dyDescent="0.35">
      <c r="H518" s="41"/>
    </row>
    <row r="519" spans="8:8" ht="14.5" x14ac:dyDescent="0.35">
      <c r="H519" s="41"/>
    </row>
    <row r="520" spans="8:8" ht="14.5" x14ac:dyDescent="0.35">
      <c r="H520" s="41"/>
    </row>
    <row r="521" spans="8:8" ht="14.5" x14ac:dyDescent="0.35">
      <c r="H521" s="41"/>
    </row>
    <row r="522" spans="8:8" ht="14.5" x14ac:dyDescent="0.35">
      <c r="H522" s="41"/>
    </row>
    <row r="523" spans="8:8" ht="14.5" x14ac:dyDescent="0.35">
      <c r="H523" s="41"/>
    </row>
    <row r="524" spans="8:8" ht="14.5" x14ac:dyDescent="0.35">
      <c r="H524" s="41"/>
    </row>
    <row r="525" spans="8:8" ht="14.5" x14ac:dyDescent="0.35">
      <c r="H525" s="41"/>
    </row>
    <row r="526" spans="8:8" ht="14.5" x14ac:dyDescent="0.35">
      <c r="H526" s="41"/>
    </row>
    <row r="527" spans="8:8" ht="14.5" x14ac:dyDescent="0.35">
      <c r="H527" s="41"/>
    </row>
    <row r="528" spans="8:8" ht="14.5" x14ac:dyDescent="0.35">
      <c r="H528" s="41"/>
    </row>
    <row r="529" spans="8:8" ht="14.5" x14ac:dyDescent="0.35">
      <c r="H529" s="41"/>
    </row>
    <row r="530" spans="8:8" ht="14.5" x14ac:dyDescent="0.35">
      <c r="H530" s="41"/>
    </row>
    <row r="531" spans="8:8" ht="14.5" x14ac:dyDescent="0.35">
      <c r="H531" s="41"/>
    </row>
    <row r="532" spans="8:8" ht="14.5" x14ac:dyDescent="0.35">
      <c r="H532" s="41"/>
    </row>
    <row r="533" spans="8:8" ht="14.5" x14ac:dyDescent="0.35">
      <c r="H533" s="41"/>
    </row>
    <row r="534" spans="8:8" ht="14.5" x14ac:dyDescent="0.35">
      <c r="H534" s="41"/>
    </row>
    <row r="535" spans="8:8" ht="14.5" x14ac:dyDescent="0.35">
      <c r="H535" s="41"/>
    </row>
    <row r="536" spans="8:8" ht="14.5" x14ac:dyDescent="0.35">
      <c r="H536" s="41"/>
    </row>
    <row r="537" spans="8:8" ht="14.5" x14ac:dyDescent="0.35">
      <c r="H537" s="41"/>
    </row>
    <row r="538" spans="8:8" ht="14.5" x14ac:dyDescent="0.35">
      <c r="H538" s="41"/>
    </row>
    <row r="539" spans="8:8" ht="14.5" x14ac:dyDescent="0.35">
      <c r="H539" s="41"/>
    </row>
    <row r="540" spans="8:8" ht="14.5" x14ac:dyDescent="0.35">
      <c r="H540" s="41"/>
    </row>
    <row r="541" spans="8:8" ht="14.5" x14ac:dyDescent="0.35">
      <c r="H541" s="41"/>
    </row>
    <row r="542" spans="8:8" ht="14.5" x14ac:dyDescent="0.35">
      <c r="H542" s="41"/>
    </row>
    <row r="543" spans="8:8" ht="14.5" x14ac:dyDescent="0.35">
      <c r="H543" s="41"/>
    </row>
    <row r="544" spans="8:8" ht="14.5" x14ac:dyDescent="0.35">
      <c r="H544" s="41"/>
    </row>
    <row r="545" spans="8:8" ht="14.5" x14ac:dyDescent="0.35">
      <c r="H545" s="41"/>
    </row>
    <row r="546" spans="8:8" ht="14.5" x14ac:dyDescent="0.35">
      <c r="H546" s="41"/>
    </row>
    <row r="547" spans="8:8" ht="14.5" x14ac:dyDescent="0.35">
      <c r="H547" s="41"/>
    </row>
    <row r="548" spans="8:8" ht="14.5" x14ac:dyDescent="0.35">
      <c r="H548" s="41"/>
    </row>
    <row r="549" spans="8:8" ht="14.5" x14ac:dyDescent="0.35">
      <c r="H549" s="41"/>
    </row>
    <row r="550" spans="8:8" ht="14.5" x14ac:dyDescent="0.35">
      <c r="H550" s="41"/>
    </row>
    <row r="551" spans="8:8" ht="14.5" x14ac:dyDescent="0.35">
      <c r="H551" s="41"/>
    </row>
    <row r="552" spans="8:8" ht="14.5" x14ac:dyDescent="0.35">
      <c r="H552" s="41"/>
    </row>
    <row r="553" spans="8:8" ht="14.5" x14ac:dyDescent="0.35">
      <c r="H553" s="41"/>
    </row>
    <row r="554" spans="8:8" ht="14.5" x14ac:dyDescent="0.35">
      <c r="H554" s="41"/>
    </row>
    <row r="555" spans="8:8" ht="14.5" x14ac:dyDescent="0.35">
      <c r="H555" s="41"/>
    </row>
    <row r="556" spans="8:8" ht="14.5" x14ac:dyDescent="0.35">
      <c r="H556" s="41"/>
    </row>
    <row r="557" spans="8:8" ht="14.5" x14ac:dyDescent="0.35">
      <c r="H557" s="41"/>
    </row>
    <row r="558" spans="8:8" ht="14.5" x14ac:dyDescent="0.35">
      <c r="H558" s="41"/>
    </row>
    <row r="559" spans="8:8" ht="14.5" x14ac:dyDescent="0.35">
      <c r="H559" s="41"/>
    </row>
    <row r="560" spans="8:8" ht="14.5" x14ac:dyDescent="0.35">
      <c r="H560" s="41"/>
    </row>
    <row r="561" spans="8:8" ht="14.5" x14ac:dyDescent="0.35">
      <c r="H561" s="41"/>
    </row>
    <row r="562" spans="8:8" ht="14.5" x14ac:dyDescent="0.35">
      <c r="H562" s="41"/>
    </row>
    <row r="563" spans="8:8" ht="14.5" x14ac:dyDescent="0.35">
      <c r="H563" s="41"/>
    </row>
    <row r="564" spans="8:8" ht="14.5" x14ac:dyDescent="0.35">
      <c r="H564" s="41"/>
    </row>
    <row r="565" spans="8:8" ht="14.5" x14ac:dyDescent="0.35">
      <c r="H565" s="41"/>
    </row>
    <row r="566" spans="8:8" ht="14.5" x14ac:dyDescent="0.35">
      <c r="H566" s="41"/>
    </row>
    <row r="567" spans="8:8" ht="14.5" x14ac:dyDescent="0.35">
      <c r="H567" s="41"/>
    </row>
    <row r="568" spans="8:8" ht="14.5" x14ac:dyDescent="0.35">
      <c r="H568" s="41"/>
    </row>
    <row r="569" spans="8:8" ht="14.5" x14ac:dyDescent="0.35">
      <c r="H569" s="41"/>
    </row>
    <row r="570" spans="8:8" ht="14.5" x14ac:dyDescent="0.35">
      <c r="H570" s="41"/>
    </row>
    <row r="571" spans="8:8" ht="14.5" x14ac:dyDescent="0.35">
      <c r="H571" s="41"/>
    </row>
    <row r="572" spans="8:8" ht="14.5" x14ac:dyDescent="0.35">
      <c r="H572" s="41"/>
    </row>
    <row r="573" spans="8:8" ht="14.5" x14ac:dyDescent="0.35">
      <c r="H573" s="41"/>
    </row>
    <row r="574" spans="8:8" ht="14.5" x14ac:dyDescent="0.35">
      <c r="H574" s="41"/>
    </row>
    <row r="575" spans="8:8" ht="14.5" x14ac:dyDescent="0.35">
      <c r="H575" s="41"/>
    </row>
    <row r="576" spans="8:8" ht="14.5" x14ac:dyDescent="0.35">
      <c r="H576" s="41"/>
    </row>
    <row r="577" spans="8:8" ht="14.5" x14ac:dyDescent="0.35">
      <c r="H577" s="41"/>
    </row>
    <row r="578" spans="8:8" ht="14.5" x14ac:dyDescent="0.35">
      <c r="H578" s="41"/>
    </row>
    <row r="579" spans="8:8" ht="14.5" x14ac:dyDescent="0.35">
      <c r="H579" s="41"/>
    </row>
    <row r="580" spans="8:8" ht="14.5" x14ac:dyDescent="0.35">
      <c r="H580" s="41"/>
    </row>
    <row r="581" spans="8:8" ht="14.5" x14ac:dyDescent="0.35">
      <c r="H581" s="41"/>
    </row>
    <row r="582" spans="8:8" ht="14.5" x14ac:dyDescent="0.35">
      <c r="H582" s="41"/>
    </row>
    <row r="583" spans="8:8" ht="14.5" x14ac:dyDescent="0.35">
      <c r="H583" s="41"/>
    </row>
    <row r="584" spans="8:8" ht="14.5" x14ac:dyDescent="0.35">
      <c r="H584" s="41"/>
    </row>
    <row r="585" spans="8:8" ht="14.5" x14ac:dyDescent="0.35">
      <c r="H585" s="41"/>
    </row>
    <row r="586" spans="8:8" ht="14.5" x14ac:dyDescent="0.35">
      <c r="H586" s="41"/>
    </row>
    <row r="587" spans="8:8" ht="14.5" x14ac:dyDescent="0.35">
      <c r="H587" s="41"/>
    </row>
    <row r="588" spans="8:8" ht="14.5" x14ac:dyDescent="0.35">
      <c r="H588" s="41"/>
    </row>
    <row r="589" spans="8:8" ht="14.5" x14ac:dyDescent="0.35">
      <c r="H589" s="41"/>
    </row>
    <row r="590" spans="8:8" ht="14.5" x14ac:dyDescent="0.35">
      <c r="H590" s="41"/>
    </row>
    <row r="591" spans="8:8" ht="14.5" x14ac:dyDescent="0.35">
      <c r="H591" s="41"/>
    </row>
    <row r="592" spans="8:8" ht="14.5" x14ac:dyDescent="0.35">
      <c r="H592" s="41"/>
    </row>
    <row r="593" spans="8:8" ht="14.5" x14ac:dyDescent="0.35">
      <c r="H593" s="41"/>
    </row>
    <row r="594" spans="8:8" ht="14.5" x14ac:dyDescent="0.35">
      <c r="H594" s="41"/>
    </row>
    <row r="595" spans="8:8" ht="14.5" x14ac:dyDescent="0.35">
      <c r="H595" s="41"/>
    </row>
    <row r="596" spans="8:8" ht="14.5" x14ac:dyDescent="0.35">
      <c r="H596" s="41"/>
    </row>
    <row r="597" spans="8:8" ht="14.5" x14ac:dyDescent="0.35">
      <c r="H597" s="41"/>
    </row>
    <row r="598" spans="8:8" ht="14.5" x14ac:dyDescent="0.35">
      <c r="H598" s="41"/>
    </row>
    <row r="599" spans="8:8" ht="14.5" x14ac:dyDescent="0.35">
      <c r="H599" s="41"/>
    </row>
    <row r="600" spans="8:8" ht="14.5" x14ac:dyDescent="0.35">
      <c r="H600" s="41"/>
    </row>
    <row r="601" spans="8:8" ht="14.5" x14ac:dyDescent="0.35">
      <c r="H601" s="41"/>
    </row>
    <row r="602" spans="8:8" ht="14.5" x14ac:dyDescent="0.35">
      <c r="H602" s="41"/>
    </row>
    <row r="603" spans="8:8" ht="14.5" x14ac:dyDescent="0.35">
      <c r="H603" s="41"/>
    </row>
    <row r="604" spans="8:8" ht="14.5" x14ac:dyDescent="0.35">
      <c r="H604" s="41"/>
    </row>
    <row r="605" spans="8:8" ht="14.5" x14ac:dyDescent="0.35">
      <c r="H605" s="41"/>
    </row>
    <row r="606" spans="8:8" ht="14.5" x14ac:dyDescent="0.35">
      <c r="H606" s="41"/>
    </row>
    <row r="607" spans="8:8" ht="14.5" x14ac:dyDescent="0.35">
      <c r="H607" s="41"/>
    </row>
    <row r="608" spans="8:8" ht="14.5" x14ac:dyDescent="0.35">
      <c r="H608" s="41"/>
    </row>
    <row r="609" spans="8:8" ht="14.5" x14ac:dyDescent="0.35">
      <c r="H609" s="41"/>
    </row>
    <row r="610" spans="8:8" ht="14.5" x14ac:dyDescent="0.35">
      <c r="H610" s="41"/>
    </row>
    <row r="611" spans="8:8" ht="14.5" x14ac:dyDescent="0.35">
      <c r="H611" s="41"/>
    </row>
    <row r="612" spans="8:8" ht="14.5" x14ac:dyDescent="0.35">
      <c r="H612" s="41"/>
    </row>
    <row r="613" spans="8:8" ht="14.5" x14ac:dyDescent="0.35">
      <c r="H613" s="41"/>
    </row>
    <row r="614" spans="8:8" ht="14.5" x14ac:dyDescent="0.35">
      <c r="H614" s="41"/>
    </row>
    <row r="615" spans="8:8" ht="14.5" x14ac:dyDescent="0.35">
      <c r="H615" s="41"/>
    </row>
    <row r="616" spans="8:8" ht="14.5" x14ac:dyDescent="0.35">
      <c r="H616" s="41"/>
    </row>
    <row r="617" spans="8:8" ht="14.5" x14ac:dyDescent="0.35">
      <c r="H617" s="41"/>
    </row>
    <row r="618" spans="8:8" ht="14.5" x14ac:dyDescent="0.35">
      <c r="H618" s="41"/>
    </row>
    <row r="619" spans="8:8" ht="14.5" x14ac:dyDescent="0.35">
      <c r="H619" s="41"/>
    </row>
    <row r="620" spans="8:8" ht="14.5" x14ac:dyDescent="0.35">
      <c r="H620" s="41"/>
    </row>
    <row r="621" spans="8:8" ht="14.5" x14ac:dyDescent="0.35">
      <c r="H621" s="41"/>
    </row>
    <row r="622" spans="8:8" ht="14.5" x14ac:dyDescent="0.35">
      <c r="H622" s="41"/>
    </row>
    <row r="623" spans="8:8" ht="14.5" x14ac:dyDescent="0.35">
      <c r="H623" s="41"/>
    </row>
    <row r="624" spans="8:8" ht="14.5" x14ac:dyDescent="0.35">
      <c r="H624" s="41"/>
    </row>
    <row r="625" spans="8:8" ht="14.5" x14ac:dyDescent="0.35">
      <c r="H625" s="41"/>
    </row>
    <row r="626" spans="8:8" ht="14.5" x14ac:dyDescent="0.35">
      <c r="H626" s="41"/>
    </row>
    <row r="627" spans="8:8" ht="14.5" x14ac:dyDescent="0.35">
      <c r="H627" s="41"/>
    </row>
    <row r="628" spans="8:8" ht="14.5" x14ac:dyDescent="0.35">
      <c r="H628" s="41"/>
    </row>
    <row r="629" spans="8:8" ht="14.5" x14ac:dyDescent="0.35">
      <c r="H629" s="41"/>
    </row>
    <row r="630" spans="8:8" ht="14.5" x14ac:dyDescent="0.35">
      <c r="H630" s="41"/>
    </row>
    <row r="631" spans="8:8" ht="14.5" x14ac:dyDescent="0.35">
      <c r="H631" s="41"/>
    </row>
    <row r="632" spans="8:8" ht="14.5" x14ac:dyDescent="0.35">
      <c r="H632" s="41"/>
    </row>
    <row r="633" spans="8:8" ht="14.5" x14ac:dyDescent="0.35">
      <c r="H633" s="41"/>
    </row>
    <row r="634" spans="8:8" ht="14.5" x14ac:dyDescent="0.35">
      <c r="H634" s="41"/>
    </row>
    <row r="635" spans="8:8" ht="14.5" x14ac:dyDescent="0.35">
      <c r="H635" s="41"/>
    </row>
    <row r="636" spans="8:8" ht="14.5" x14ac:dyDescent="0.35">
      <c r="H636" s="41"/>
    </row>
    <row r="637" spans="8:8" ht="14.5" x14ac:dyDescent="0.35">
      <c r="H637" s="41"/>
    </row>
    <row r="638" spans="8:8" ht="14.5" x14ac:dyDescent="0.35">
      <c r="H638" s="41"/>
    </row>
    <row r="639" spans="8:8" ht="14.5" x14ac:dyDescent="0.35">
      <c r="H639" s="41"/>
    </row>
    <row r="640" spans="8:8" ht="14.5" x14ac:dyDescent="0.35">
      <c r="H640" s="41"/>
    </row>
    <row r="641" spans="8:8" ht="14.5" x14ac:dyDescent="0.35">
      <c r="H641" s="41"/>
    </row>
    <row r="642" spans="8:8" ht="14.5" x14ac:dyDescent="0.35">
      <c r="H642" s="41"/>
    </row>
    <row r="643" spans="8:8" ht="14.5" x14ac:dyDescent="0.35">
      <c r="H643" s="41"/>
    </row>
    <row r="644" spans="8:8" ht="14.5" x14ac:dyDescent="0.35">
      <c r="H644" s="41"/>
    </row>
    <row r="645" spans="8:8" ht="14.5" x14ac:dyDescent="0.35">
      <c r="H645" s="41"/>
    </row>
    <row r="646" spans="8:8" ht="14.5" x14ac:dyDescent="0.35">
      <c r="H646" s="41"/>
    </row>
    <row r="647" spans="8:8" ht="14.5" x14ac:dyDescent="0.35">
      <c r="H647" s="41"/>
    </row>
    <row r="648" spans="8:8" ht="14.5" x14ac:dyDescent="0.35">
      <c r="H648" s="41"/>
    </row>
    <row r="649" spans="8:8" ht="14.5" x14ac:dyDescent="0.35">
      <c r="H649" s="41"/>
    </row>
    <row r="650" spans="8:8" ht="14.5" x14ac:dyDescent="0.35">
      <c r="H650" s="41"/>
    </row>
    <row r="651" spans="8:8" ht="14.5" x14ac:dyDescent="0.35">
      <c r="H651" s="41"/>
    </row>
    <row r="652" spans="8:8" ht="14.5" x14ac:dyDescent="0.35">
      <c r="H652" s="41"/>
    </row>
    <row r="653" spans="8:8" ht="14.5" x14ac:dyDescent="0.35">
      <c r="H653" s="41"/>
    </row>
    <row r="654" spans="8:8" ht="14.5" x14ac:dyDescent="0.35">
      <c r="H654" s="41"/>
    </row>
    <row r="655" spans="8:8" ht="14.5" x14ac:dyDescent="0.35">
      <c r="H655" s="41"/>
    </row>
    <row r="656" spans="8:8" ht="14.5" x14ac:dyDescent="0.35">
      <c r="H656" s="41"/>
    </row>
    <row r="657" spans="8:8" ht="14.5" x14ac:dyDescent="0.35">
      <c r="H657" s="41"/>
    </row>
    <row r="658" spans="8:8" ht="14.5" x14ac:dyDescent="0.35">
      <c r="H658" s="41"/>
    </row>
    <row r="659" spans="8:8" ht="14.5" x14ac:dyDescent="0.35">
      <c r="H659" s="41"/>
    </row>
    <row r="660" spans="8:8" ht="14.5" x14ac:dyDescent="0.35">
      <c r="H660" s="41"/>
    </row>
    <row r="661" spans="8:8" ht="14.5" x14ac:dyDescent="0.35">
      <c r="H661" s="41"/>
    </row>
    <row r="662" spans="8:8" ht="14.5" x14ac:dyDescent="0.35">
      <c r="H662" s="41"/>
    </row>
    <row r="663" spans="8:8" ht="14.5" x14ac:dyDescent="0.35">
      <c r="H663" s="41"/>
    </row>
    <row r="664" spans="8:8" ht="14.5" x14ac:dyDescent="0.35">
      <c r="H664" s="41"/>
    </row>
    <row r="665" spans="8:8" ht="14.5" x14ac:dyDescent="0.35">
      <c r="H665" s="41"/>
    </row>
    <row r="666" spans="8:8" ht="14.5" x14ac:dyDescent="0.35">
      <c r="H666" s="41"/>
    </row>
    <row r="667" spans="8:8" ht="14.5" x14ac:dyDescent="0.35">
      <c r="H667" s="41"/>
    </row>
    <row r="668" spans="8:8" ht="14.5" x14ac:dyDescent="0.35">
      <c r="H668" s="41"/>
    </row>
    <row r="669" spans="8:8" ht="14.5" x14ac:dyDescent="0.35">
      <c r="H669" s="41"/>
    </row>
    <row r="670" spans="8:8" ht="14.5" x14ac:dyDescent="0.35">
      <c r="H670" s="41"/>
    </row>
    <row r="671" spans="8:8" ht="14.5" x14ac:dyDescent="0.35">
      <c r="H671" s="41"/>
    </row>
    <row r="672" spans="8:8" ht="14.5" x14ac:dyDescent="0.35">
      <c r="H672" s="41"/>
    </row>
    <row r="673" spans="8:8" ht="14.5" x14ac:dyDescent="0.35">
      <c r="H673" s="41"/>
    </row>
    <row r="674" spans="8:8" ht="14.5" x14ac:dyDescent="0.35">
      <c r="H674" s="41"/>
    </row>
    <row r="675" spans="8:8" ht="14.5" x14ac:dyDescent="0.35">
      <c r="H675" s="41"/>
    </row>
    <row r="676" spans="8:8" ht="14.5" x14ac:dyDescent="0.35">
      <c r="H676" s="41"/>
    </row>
    <row r="677" spans="8:8" ht="14.5" x14ac:dyDescent="0.35">
      <c r="H677" s="41"/>
    </row>
    <row r="678" spans="8:8" ht="14.5" x14ac:dyDescent="0.35">
      <c r="H678" s="41"/>
    </row>
    <row r="679" spans="8:8" ht="14.5" x14ac:dyDescent="0.35">
      <c r="H679" s="41"/>
    </row>
    <row r="680" spans="8:8" ht="14.5" x14ac:dyDescent="0.35">
      <c r="H680" s="41"/>
    </row>
    <row r="681" spans="8:8" ht="14.5" x14ac:dyDescent="0.35">
      <c r="H681" s="41"/>
    </row>
    <row r="682" spans="8:8" ht="14.5" x14ac:dyDescent="0.35">
      <c r="H682" s="41"/>
    </row>
    <row r="683" spans="8:8" ht="14.5" x14ac:dyDescent="0.35">
      <c r="H683" s="41"/>
    </row>
    <row r="684" spans="8:8" ht="14.5" x14ac:dyDescent="0.35">
      <c r="H684" s="41"/>
    </row>
    <row r="685" spans="8:8" ht="14.5" x14ac:dyDescent="0.35">
      <c r="H685" s="41"/>
    </row>
    <row r="686" spans="8:8" ht="14.5" x14ac:dyDescent="0.35">
      <c r="H686" s="41"/>
    </row>
    <row r="687" spans="8:8" ht="14.5" x14ac:dyDescent="0.35">
      <c r="H687" s="41"/>
    </row>
    <row r="688" spans="8:8" ht="14.5" x14ac:dyDescent="0.35">
      <c r="H688" s="41"/>
    </row>
    <row r="689" spans="8:8" ht="14.5" x14ac:dyDescent="0.35">
      <c r="H689" s="41"/>
    </row>
    <row r="690" spans="8:8" ht="14.5" x14ac:dyDescent="0.35">
      <c r="H690" s="41"/>
    </row>
    <row r="691" spans="8:8" ht="14.5" x14ac:dyDescent="0.35">
      <c r="H691" s="41"/>
    </row>
    <row r="692" spans="8:8" ht="14.5" x14ac:dyDescent="0.35">
      <c r="H692" s="41"/>
    </row>
    <row r="693" spans="8:8" ht="14.5" x14ac:dyDescent="0.35">
      <c r="H693" s="41"/>
    </row>
    <row r="694" spans="8:8" ht="14.5" x14ac:dyDescent="0.35">
      <c r="H694" s="41"/>
    </row>
    <row r="695" spans="8:8" ht="14.5" x14ac:dyDescent="0.35">
      <c r="H695" s="41"/>
    </row>
    <row r="696" spans="8:8" ht="14.5" x14ac:dyDescent="0.35">
      <c r="H696" s="41"/>
    </row>
    <row r="697" spans="8:8" ht="14.5" x14ac:dyDescent="0.35">
      <c r="H697" s="41"/>
    </row>
    <row r="698" spans="8:8" ht="14.5" x14ac:dyDescent="0.35">
      <c r="H698" s="41"/>
    </row>
    <row r="699" spans="8:8" ht="14.5" x14ac:dyDescent="0.35">
      <c r="H699" s="41"/>
    </row>
    <row r="700" spans="8:8" ht="14.5" x14ac:dyDescent="0.35">
      <c r="H700" s="41"/>
    </row>
    <row r="701" spans="8:8" ht="14.5" x14ac:dyDescent="0.35">
      <c r="H701" s="41"/>
    </row>
    <row r="702" spans="8:8" ht="14.5" x14ac:dyDescent="0.35">
      <c r="H702" s="41"/>
    </row>
    <row r="703" spans="8:8" ht="14.5" x14ac:dyDescent="0.35">
      <c r="H703" s="41"/>
    </row>
    <row r="704" spans="8:8" ht="14.5" x14ac:dyDescent="0.35">
      <c r="H704" s="41"/>
    </row>
    <row r="705" spans="8:8" ht="14.5" x14ac:dyDescent="0.35">
      <c r="H705" s="41"/>
    </row>
    <row r="706" spans="8:8" ht="14.5" x14ac:dyDescent="0.35">
      <c r="H706" s="41"/>
    </row>
    <row r="707" spans="8:8" ht="14.5" x14ac:dyDescent="0.35">
      <c r="H707" s="41"/>
    </row>
    <row r="708" spans="8:8" ht="14.5" x14ac:dyDescent="0.35">
      <c r="H708" s="41"/>
    </row>
    <row r="709" spans="8:8" ht="14.5" x14ac:dyDescent="0.35">
      <c r="H709" s="41"/>
    </row>
    <row r="710" spans="8:8" ht="14.5" x14ac:dyDescent="0.35">
      <c r="H710" s="41"/>
    </row>
    <row r="711" spans="8:8" ht="14.5" x14ac:dyDescent="0.35">
      <c r="H711" s="41"/>
    </row>
    <row r="712" spans="8:8" ht="14.5" x14ac:dyDescent="0.35">
      <c r="H712" s="41"/>
    </row>
    <row r="713" spans="8:8" ht="14.5" x14ac:dyDescent="0.35">
      <c r="H713" s="41"/>
    </row>
    <row r="714" spans="8:8" ht="14.5" x14ac:dyDescent="0.35">
      <c r="H714" s="41"/>
    </row>
    <row r="715" spans="8:8" ht="14.5" x14ac:dyDescent="0.35">
      <c r="H715" s="41"/>
    </row>
    <row r="716" spans="8:8" ht="14.5" x14ac:dyDescent="0.35">
      <c r="H716" s="41"/>
    </row>
    <row r="717" spans="8:8" ht="14.5" x14ac:dyDescent="0.35">
      <c r="H717" s="41"/>
    </row>
    <row r="718" spans="8:8" ht="14.5" x14ac:dyDescent="0.35">
      <c r="H718" s="41"/>
    </row>
    <row r="719" spans="8:8" ht="14.5" x14ac:dyDescent="0.35">
      <c r="H719" s="41"/>
    </row>
    <row r="720" spans="8:8" ht="14.5" x14ac:dyDescent="0.35">
      <c r="H720" s="41"/>
    </row>
    <row r="721" spans="8:8" ht="14.5" x14ac:dyDescent="0.35">
      <c r="H721" s="41"/>
    </row>
    <row r="722" spans="8:8" ht="14.5" x14ac:dyDescent="0.35">
      <c r="H722" s="41"/>
    </row>
    <row r="723" spans="8:8" ht="14.5" x14ac:dyDescent="0.35">
      <c r="H723" s="41"/>
    </row>
    <row r="724" spans="8:8" ht="14.5" x14ac:dyDescent="0.35">
      <c r="H724" s="41"/>
    </row>
    <row r="725" spans="8:8" ht="14.5" x14ac:dyDescent="0.35">
      <c r="H725" s="41"/>
    </row>
    <row r="726" spans="8:8" ht="14.5" x14ac:dyDescent="0.35">
      <c r="H726" s="41"/>
    </row>
    <row r="727" spans="8:8" ht="14.5" x14ac:dyDescent="0.35">
      <c r="H727" s="41"/>
    </row>
    <row r="728" spans="8:8" ht="14.5" x14ac:dyDescent="0.35">
      <c r="H728" s="41"/>
    </row>
    <row r="729" spans="8:8" ht="14.5" x14ac:dyDescent="0.35">
      <c r="H729" s="41"/>
    </row>
    <row r="730" spans="8:8" ht="14.5" x14ac:dyDescent="0.35">
      <c r="H730" s="41"/>
    </row>
    <row r="731" spans="8:8" ht="14.5" x14ac:dyDescent="0.35">
      <c r="H731" s="41"/>
    </row>
    <row r="732" spans="8:8" ht="14.5" x14ac:dyDescent="0.35">
      <c r="H732" s="41"/>
    </row>
    <row r="733" spans="8:8" ht="14.5" x14ac:dyDescent="0.35">
      <c r="H733" s="41"/>
    </row>
    <row r="734" spans="8:8" ht="14.5" x14ac:dyDescent="0.35">
      <c r="H734" s="41"/>
    </row>
    <row r="735" spans="8:8" ht="14.5" x14ac:dyDescent="0.35">
      <c r="H735" s="41"/>
    </row>
    <row r="736" spans="8:8" ht="14.5" x14ac:dyDescent="0.35">
      <c r="H736" s="41"/>
    </row>
    <row r="737" spans="8:8" ht="14.5" x14ac:dyDescent="0.35">
      <c r="H737" s="41"/>
    </row>
    <row r="738" spans="8:8" ht="14.5" x14ac:dyDescent="0.35">
      <c r="H738" s="41"/>
    </row>
    <row r="739" spans="8:8" ht="14.5" x14ac:dyDescent="0.35">
      <c r="H739" s="41"/>
    </row>
    <row r="740" spans="8:8" ht="14.5" x14ac:dyDescent="0.35">
      <c r="H740" s="41"/>
    </row>
    <row r="741" spans="8:8" ht="14.5" x14ac:dyDescent="0.35">
      <c r="H741" s="41"/>
    </row>
    <row r="742" spans="8:8" ht="14.5" x14ac:dyDescent="0.35">
      <c r="H742" s="41"/>
    </row>
    <row r="743" spans="8:8" ht="14.5" x14ac:dyDescent="0.35">
      <c r="H743" s="41"/>
    </row>
    <row r="744" spans="8:8" ht="14.5" x14ac:dyDescent="0.35">
      <c r="H744" s="41"/>
    </row>
    <row r="745" spans="8:8" ht="14.5" x14ac:dyDescent="0.35">
      <c r="H745" s="41"/>
    </row>
    <row r="746" spans="8:8" ht="14.5" x14ac:dyDescent="0.35">
      <c r="H746" s="41"/>
    </row>
    <row r="747" spans="8:8" ht="14.5" x14ac:dyDescent="0.35">
      <c r="H747" s="41"/>
    </row>
    <row r="748" spans="8:8" ht="14.5" x14ac:dyDescent="0.35">
      <c r="H748" s="41"/>
    </row>
    <row r="749" spans="8:8" ht="14.5" x14ac:dyDescent="0.35">
      <c r="H749" s="41"/>
    </row>
    <row r="750" spans="8:8" ht="14.5" x14ac:dyDescent="0.35">
      <c r="H750" s="41"/>
    </row>
    <row r="751" spans="8:8" ht="14.5" x14ac:dyDescent="0.35">
      <c r="H751" s="41"/>
    </row>
    <row r="752" spans="8:8" ht="14.5" x14ac:dyDescent="0.35">
      <c r="H752" s="41"/>
    </row>
    <row r="753" spans="8:8" ht="14.5" x14ac:dyDescent="0.35">
      <c r="H753" s="41"/>
    </row>
    <row r="754" spans="8:8" ht="14.5" x14ac:dyDescent="0.35">
      <c r="H754" s="41"/>
    </row>
    <row r="755" spans="8:8" ht="14.5" x14ac:dyDescent="0.35">
      <c r="H755" s="41"/>
    </row>
    <row r="756" spans="8:8" ht="14.5" x14ac:dyDescent="0.35">
      <c r="H756" s="41"/>
    </row>
    <row r="757" spans="8:8" ht="14.5" x14ac:dyDescent="0.35">
      <c r="H757" s="41"/>
    </row>
    <row r="758" spans="8:8" ht="14.5" x14ac:dyDescent="0.35">
      <c r="H758" s="41"/>
    </row>
    <row r="759" spans="8:8" ht="14.5" x14ac:dyDescent="0.35">
      <c r="H759" s="41"/>
    </row>
    <row r="760" spans="8:8" ht="14.5" x14ac:dyDescent="0.35">
      <c r="H760" s="41"/>
    </row>
    <row r="761" spans="8:8" ht="14.5" x14ac:dyDescent="0.35">
      <c r="H761" s="41"/>
    </row>
  </sheetData>
  <sheetProtection algorithmName="SHA-512" hashValue="z3Vd+7Vk/CgrxdBYqmSscILvd6y3QSPAbjARnyfnT0tj69Qkjmb/jBjAZStflruLbUXC/8rKhFT1exmtTWFwdA==" saltValue="xXXtu+iexfThtRhnDr4q8A==" spinCount="100000" sheet="1" objects="1" scenarios="1"/>
  <pageMargins left="0.25" right="0.25" top="2.25" bottom="0.75" header="0.3" footer="0.3"/>
  <pageSetup scale="80" fitToHeight="0" orientation="landscape" r:id="rId1"/>
  <headerFooter scaleWithDoc="0">
    <oddHeader>&amp;C
&amp;"Arial,Bold"Geographic Access Report
Reference</oddHeader>
    <oddFooter>&amp;L&amp;"Arial,Regular"&amp;10Geographic Access - Report #55&amp;C&amp;"Arial,Regular"&amp;10Rev. v6 2019-07&amp;R&amp;"Arial,Regular"&amp;10&amp;P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161"/>
  <sheetViews>
    <sheetView showGridLines="0" zoomScale="80" zoomScaleNormal="80" zoomScaleSheetLayoutView="50" workbookViewId="0"/>
  </sheetViews>
  <sheetFormatPr defaultColWidth="9.1796875" defaultRowHeight="12.5" x14ac:dyDescent="0.25"/>
  <cols>
    <col min="1" max="1" width="37" style="21" customWidth="1"/>
    <col min="2" max="13" width="11.7265625" style="21" customWidth="1"/>
    <col min="14" max="16384" width="9.1796875" style="21"/>
  </cols>
  <sheetData>
    <row r="1" spans="1:14" ht="14" x14ac:dyDescent="0.25">
      <c r="A1" s="1" t="s">
        <v>0</v>
      </c>
      <c r="B1" s="2" t="str">
        <f>IF('1 BH Geo Access Summary &amp; Analy'!B1="","",'1 BH Geo Access Summary &amp; Analy'!B1)</f>
        <v/>
      </c>
      <c r="C1" s="5" t="s">
        <v>1</v>
      </c>
      <c r="D1" s="13" t="str">
        <f>IF('1 BH Geo Access Summary &amp; Analy'!D1="","",'1 BH Geo Access Summary &amp; Analy'!D1)</f>
        <v/>
      </c>
      <c r="E1" s="241"/>
      <c r="F1" s="242"/>
      <c r="G1" s="242"/>
      <c r="J1" s="213" t="s">
        <v>181</v>
      </c>
      <c r="K1" s="213"/>
      <c r="L1" s="213"/>
      <c r="M1" s="213"/>
    </row>
    <row r="2" spans="1:14" ht="14" x14ac:dyDescent="0.25">
      <c r="A2" s="1" t="s">
        <v>2</v>
      </c>
      <c r="B2" s="238" t="str">
        <f>IF('1 BH Geo Access Summary &amp; Analy'!B2="","",'1 BH Geo Access Summary &amp; Analy'!B2)</f>
        <v/>
      </c>
      <c r="C2" s="239"/>
      <c r="D2" s="240"/>
      <c r="E2" s="241"/>
      <c r="F2" s="242"/>
      <c r="G2" s="242"/>
      <c r="J2" s="213" t="s">
        <v>182</v>
      </c>
      <c r="K2" s="213"/>
      <c r="L2" s="213"/>
      <c r="M2" s="213"/>
    </row>
    <row r="3" spans="1:14" ht="14" x14ac:dyDescent="0.25">
      <c r="A3" s="1" t="s">
        <v>37</v>
      </c>
      <c r="B3" s="238" t="str">
        <f>IF('1 BH Geo Access Summary &amp; Analy'!B3="","",'1 BH Geo Access Summary &amp; Analy'!B3)</f>
        <v/>
      </c>
      <c r="C3" s="239"/>
      <c r="D3" s="240"/>
      <c r="E3" s="241"/>
      <c r="F3" s="242"/>
      <c r="G3" s="242"/>
      <c r="J3" s="213" t="s">
        <v>183</v>
      </c>
      <c r="K3" s="213"/>
      <c r="L3" s="213"/>
      <c r="M3" s="213"/>
    </row>
    <row r="4" spans="1:14" ht="13" x14ac:dyDescent="0.25">
      <c r="A4" s="22"/>
      <c r="B4" s="22"/>
      <c r="C4" s="22"/>
      <c r="D4" s="22"/>
      <c r="E4" s="22"/>
      <c r="F4" s="22"/>
      <c r="G4" s="22"/>
      <c r="H4" s="22"/>
      <c r="I4" s="22"/>
      <c r="J4" s="22"/>
      <c r="K4" s="22"/>
      <c r="L4" s="22"/>
      <c r="M4" s="22"/>
      <c r="N4" s="23"/>
    </row>
    <row r="5" spans="1:14" ht="13" x14ac:dyDescent="0.25">
      <c r="A5" s="22"/>
      <c r="B5" s="22"/>
      <c r="C5" s="22"/>
      <c r="D5" s="22"/>
      <c r="E5" s="22"/>
      <c r="F5" s="22"/>
      <c r="G5" s="22"/>
      <c r="H5" s="22"/>
      <c r="I5" s="22"/>
      <c r="J5" s="22"/>
      <c r="K5" s="22"/>
      <c r="L5" s="22"/>
      <c r="M5" s="22"/>
      <c r="N5" s="23"/>
    </row>
    <row r="6" spans="1:14" ht="13" x14ac:dyDescent="0.25">
      <c r="B6" s="214" t="s">
        <v>34</v>
      </c>
      <c r="C6" s="214"/>
      <c r="D6" s="214"/>
      <c r="E6" s="214"/>
      <c r="F6" s="214" t="s">
        <v>35</v>
      </c>
      <c r="G6" s="214"/>
      <c r="H6" s="214"/>
      <c r="I6" s="214"/>
      <c r="J6" s="214" t="s">
        <v>36</v>
      </c>
      <c r="K6" s="214"/>
      <c r="L6" s="214"/>
      <c r="M6" s="214"/>
    </row>
    <row r="7" spans="1:14" ht="15" customHeight="1" x14ac:dyDescent="0.25">
      <c r="A7" s="24"/>
      <c r="B7" s="138" t="s">
        <v>38</v>
      </c>
      <c r="C7" s="214" t="s">
        <v>39</v>
      </c>
      <c r="D7" s="214"/>
      <c r="E7" s="214"/>
      <c r="F7" s="138" t="s">
        <v>38</v>
      </c>
      <c r="G7" s="214" t="s">
        <v>39</v>
      </c>
      <c r="H7" s="214"/>
      <c r="I7" s="214"/>
      <c r="J7" s="138" t="s">
        <v>38</v>
      </c>
      <c r="K7" s="214" t="s">
        <v>39</v>
      </c>
      <c r="L7" s="214"/>
      <c r="M7" s="214"/>
    </row>
    <row r="8" spans="1:14" ht="15" customHeight="1" x14ac:dyDescent="0.25">
      <c r="A8" s="140" t="s">
        <v>3</v>
      </c>
      <c r="B8" s="139" t="str">
        <f>IF(B1="","Enter Date","Q"&amp;IF(MONTH(B1)&lt;4,1,IF(MONTH(B1)&lt;7,2,IF(MONTH(B1)&lt;10,3,4)))&amp;"CY"&amp;RIGHT(YEAR(B1),2))</f>
        <v>Enter Date</v>
      </c>
      <c r="C8" s="139" t="str">
        <f>IFERROR("Q"&amp;IF(MID(B8,2,1)="1",4,MID(B8,2,1)-1)&amp;"CY"&amp;IF(MID(B8,2,1)="1",RIGHT(B8,2)-1,RIGHT(B8,2)),"")</f>
        <v/>
      </c>
      <c r="D8" s="139" t="str">
        <f>IFERROR("Q"&amp;IF(MID(C8,2,1)="1",4,MID(C8,2,1)-1)&amp;"CY"&amp;IF(MID(C8,2,1)="1",RIGHT(C8,2)-1,RIGHT(C8,2)),"")</f>
        <v/>
      </c>
      <c r="E8" s="139" t="str">
        <f>IFERROR("Q"&amp;IF(MID(D8,2,1)="1",4,MID(D8,2,1)-1)&amp;"CY"&amp;IF(MID(D8,2,1)="1",RIGHT(D8,2)-1,RIGHT(D8,2)),"")</f>
        <v/>
      </c>
      <c r="F8" s="139" t="str">
        <f t="shared" ref="F8:M8" si="0">B8</f>
        <v>Enter Date</v>
      </c>
      <c r="G8" s="139" t="str">
        <f t="shared" si="0"/>
        <v/>
      </c>
      <c r="H8" s="139" t="str">
        <f t="shared" si="0"/>
        <v/>
      </c>
      <c r="I8" s="139" t="str">
        <f t="shared" si="0"/>
        <v/>
      </c>
      <c r="J8" s="139" t="str">
        <f t="shared" si="0"/>
        <v>Enter Date</v>
      </c>
      <c r="K8" s="139" t="str">
        <f t="shared" si="0"/>
        <v/>
      </c>
      <c r="L8" s="139" t="str">
        <f t="shared" si="0"/>
        <v/>
      </c>
      <c r="M8" s="139" t="str">
        <f t="shared" si="0"/>
        <v/>
      </c>
    </row>
    <row r="9" spans="1:14" ht="25" x14ac:dyDescent="0.25">
      <c r="A9" s="25" t="s">
        <v>4</v>
      </c>
      <c r="B9" s="15">
        <f>'6 PH Access by County TYPE'!J10</f>
        <v>0</v>
      </c>
      <c r="C9" s="14"/>
      <c r="D9" s="14"/>
      <c r="E9" s="14"/>
      <c r="F9" s="15">
        <f>'6 PH Access by County TYPE'!J34</f>
        <v>0</v>
      </c>
      <c r="G9" s="14"/>
      <c r="H9" s="14"/>
      <c r="I9" s="14"/>
      <c r="J9" s="15">
        <f>'6 PH Access by County TYPE'!J58</f>
        <v>0</v>
      </c>
      <c r="K9" s="14"/>
      <c r="L9" s="14"/>
      <c r="M9" s="14"/>
    </row>
    <row r="10" spans="1:14" x14ac:dyDescent="0.25">
      <c r="A10" s="25" t="s">
        <v>5</v>
      </c>
      <c r="B10" s="15">
        <f>'6 PH Access by County TYPE'!J11</f>
        <v>0</v>
      </c>
      <c r="C10" s="14"/>
      <c r="D10" s="14"/>
      <c r="E10" s="14"/>
      <c r="F10" s="15">
        <f>'6 PH Access by County TYPE'!J35</f>
        <v>0</v>
      </c>
      <c r="G10" s="14"/>
      <c r="H10" s="14"/>
      <c r="I10" s="14"/>
      <c r="J10" s="15">
        <f>'6 PH Access by County TYPE'!J59</f>
        <v>0</v>
      </c>
      <c r="K10" s="14"/>
      <c r="L10" s="14"/>
      <c r="M10" s="14"/>
    </row>
    <row r="11" spans="1:14" x14ac:dyDescent="0.25">
      <c r="A11" s="25" t="s">
        <v>6</v>
      </c>
      <c r="B11" s="15">
        <f>'6 PH Access by County TYPE'!J12</f>
        <v>0</v>
      </c>
      <c r="C11" s="14"/>
      <c r="D11" s="14"/>
      <c r="E11" s="14"/>
      <c r="F11" s="15">
        <f>'6 PH Access by County TYPE'!J36</f>
        <v>0</v>
      </c>
      <c r="G11" s="14"/>
      <c r="H11" s="14"/>
      <c r="I11" s="14"/>
      <c r="J11" s="15">
        <f>'6 PH Access by County TYPE'!J60</f>
        <v>0</v>
      </c>
      <c r="K11" s="14"/>
      <c r="L11" s="14"/>
      <c r="M11" s="14"/>
    </row>
    <row r="12" spans="1:14" s="28" customFormat="1" ht="14" x14ac:dyDescent="0.3">
      <c r="A12" s="141" t="s">
        <v>7</v>
      </c>
      <c r="B12" s="26"/>
      <c r="C12" s="26"/>
      <c r="D12" s="26"/>
      <c r="E12" s="26"/>
      <c r="F12" s="26"/>
      <c r="G12" s="26"/>
      <c r="H12" s="26"/>
      <c r="I12" s="26"/>
      <c r="J12" s="26"/>
      <c r="K12" s="26"/>
      <c r="L12" s="26"/>
      <c r="M12" s="27"/>
    </row>
    <row r="13" spans="1:14" x14ac:dyDescent="0.25">
      <c r="A13" s="29" t="s">
        <v>8</v>
      </c>
      <c r="B13" s="15">
        <f>'6 PH Access by County TYPE'!J13</f>
        <v>0</v>
      </c>
      <c r="C13" s="14"/>
      <c r="D13" s="14"/>
      <c r="E13" s="14"/>
      <c r="F13" s="15">
        <f>'6 PH Access by County TYPE'!J37</f>
        <v>0</v>
      </c>
      <c r="G13" s="14"/>
      <c r="H13" s="14"/>
      <c r="I13" s="14"/>
      <c r="J13" s="15">
        <f>'6 PH Access by County TYPE'!J61</f>
        <v>0</v>
      </c>
      <c r="K13" s="14"/>
      <c r="L13" s="14"/>
      <c r="M13" s="14"/>
    </row>
    <row r="14" spans="1:14" ht="22.5" customHeight="1" x14ac:dyDescent="0.25">
      <c r="A14" s="25" t="s">
        <v>9</v>
      </c>
      <c r="B14" s="15">
        <f>'6 PH Access by County TYPE'!J14</f>
        <v>0</v>
      </c>
      <c r="C14" s="14"/>
      <c r="D14" s="14"/>
      <c r="E14" s="14"/>
      <c r="F14" s="15">
        <f>'6 PH Access by County TYPE'!J38</f>
        <v>0</v>
      </c>
      <c r="G14" s="14"/>
      <c r="H14" s="14"/>
      <c r="I14" s="14"/>
      <c r="J14" s="15">
        <f>'6 PH Access by County TYPE'!J62</f>
        <v>0</v>
      </c>
      <c r="K14" s="14"/>
      <c r="L14" s="14"/>
      <c r="M14" s="14"/>
    </row>
    <row r="15" spans="1:14" x14ac:dyDescent="0.25">
      <c r="A15" s="25" t="s">
        <v>10</v>
      </c>
      <c r="B15" s="15">
        <f>'6 PH Access by County TYPE'!J15</f>
        <v>0</v>
      </c>
      <c r="C15" s="14"/>
      <c r="D15" s="14"/>
      <c r="E15" s="14"/>
      <c r="F15" s="15">
        <f>'6 PH Access by County TYPE'!J39</f>
        <v>0</v>
      </c>
      <c r="G15" s="14"/>
      <c r="H15" s="14"/>
      <c r="I15" s="14"/>
      <c r="J15" s="15">
        <f>'6 PH Access by County TYPE'!J63</f>
        <v>0</v>
      </c>
      <c r="K15" s="14"/>
      <c r="L15" s="14"/>
      <c r="M15" s="14"/>
    </row>
    <row r="16" spans="1:14" x14ac:dyDescent="0.25">
      <c r="A16" s="25" t="s">
        <v>11</v>
      </c>
      <c r="B16" s="15">
        <f>'6 PH Access by County TYPE'!J16</f>
        <v>0</v>
      </c>
      <c r="C16" s="14"/>
      <c r="D16" s="14"/>
      <c r="E16" s="14"/>
      <c r="F16" s="15">
        <f>'6 PH Access by County TYPE'!J40</f>
        <v>0</v>
      </c>
      <c r="G16" s="14"/>
      <c r="H16" s="14"/>
      <c r="I16" s="14"/>
      <c r="J16" s="15">
        <f>'6 PH Access by County TYPE'!J64</f>
        <v>0</v>
      </c>
      <c r="K16" s="14"/>
      <c r="L16" s="14"/>
      <c r="M16" s="14"/>
    </row>
    <row r="17" spans="1:13" x14ac:dyDescent="0.25">
      <c r="A17" s="25" t="s">
        <v>12</v>
      </c>
      <c r="B17" s="15">
        <f>'6 PH Access by County TYPE'!J17</f>
        <v>0</v>
      </c>
      <c r="C17" s="14"/>
      <c r="D17" s="14"/>
      <c r="E17" s="14"/>
      <c r="F17" s="15">
        <f>'6 PH Access by County TYPE'!J41</f>
        <v>0</v>
      </c>
      <c r="G17" s="14"/>
      <c r="H17" s="14"/>
      <c r="I17" s="14"/>
      <c r="J17" s="15">
        <f>'6 PH Access by County TYPE'!J65</f>
        <v>0</v>
      </c>
      <c r="K17" s="14"/>
      <c r="L17" s="14"/>
      <c r="M17" s="14"/>
    </row>
    <row r="18" spans="1:13" ht="20.25" customHeight="1" x14ac:dyDescent="0.25">
      <c r="A18" s="25" t="s">
        <v>13</v>
      </c>
      <c r="B18" s="15">
        <f>'6 PH Access by County TYPE'!J18</f>
        <v>0</v>
      </c>
      <c r="C18" s="14"/>
      <c r="D18" s="14"/>
      <c r="E18" s="14"/>
      <c r="F18" s="15">
        <f>'6 PH Access by County TYPE'!J42</f>
        <v>0</v>
      </c>
      <c r="G18" s="14"/>
      <c r="H18" s="14"/>
      <c r="I18" s="14"/>
      <c r="J18" s="15">
        <f>'6 PH Access by County TYPE'!J66</f>
        <v>0</v>
      </c>
      <c r="K18" s="14"/>
      <c r="L18" s="14"/>
      <c r="M18" s="14"/>
    </row>
    <row r="19" spans="1:13" x14ac:dyDescent="0.25">
      <c r="A19" s="25" t="s">
        <v>14</v>
      </c>
      <c r="B19" s="15">
        <f>'6 PH Access by County TYPE'!J19</f>
        <v>0</v>
      </c>
      <c r="C19" s="14"/>
      <c r="D19" s="14"/>
      <c r="E19" s="14"/>
      <c r="F19" s="15">
        <f>'6 PH Access by County TYPE'!J43</f>
        <v>0</v>
      </c>
      <c r="G19" s="14"/>
      <c r="H19" s="14"/>
      <c r="I19" s="14"/>
      <c r="J19" s="15">
        <f>'6 PH Access by County TYPE'!J67</f>
        <v>0</v>
      </c>
      <c r="K19" s="14"/>
      <c r="L19" s="14"/>
      <c r="M19" s="14"/>
    </row>
    <row r="20" spans="1:13" x14ac:dyDescent="0.25">
      <c r="A20" s="25" t="s">
        <v>15</v>
      </c>
      <c r="B20" s="15">
        <f>'6 PH Access by County TYPE'!J20</f>
        <v>0</v>
      </c>
      <c r="C20" s="14"/>
      <c r="D20" s="14"/>
      <c r="E20" s="14"/>
      <c r="F20" s="15">
        <f>'6 PH Access by County TYPE'!J44</f>
        <v>0</v>
      </c>
      <c r="G20" s="14"/>
      <c r="H20" s="14"/>
      <c r="I20" s="14"/>
      <c r="J20" s="15">
        <f>'6 PH Access by County TYPE'!J68</f>
        <v>0</v>
      </c>
      <c r="K20" s="14"/>
      <c r="L20" s="14"/>
      <c r="M20" s="14"/>
    </row>
    <row r="21" spans="1:13" x14ac:dyDescent="0.25">
      <c r="A21" s="30" t="s">
        <v>16</v>
      </c>
      <c r="B21" s="15">
        <f>'6 PH Access by County TYPE'!J21</f>
        <v>0</v>
      </c>
      <c r="C21" s="14"/>
      <c r="D21" s="14"/>
      <c r="E21" s="14"/>
      <c r="F21" s="15">
        <f>'6 PH Access by County TYPE'!J45</f>
        <v>0</v>
      </c>
      <c r="G21" s="14"/>
      <c r="H21" s="14"/>
      <c r="I21" s="14"/>
      <c r="J21" s="15">
        <f>'6 PH Access by County TYPE'!J69</f>
        <v>0</v>
      </c>
      <c r="K21" s="14"/>
      <c r="L21" s="14"/>
      <c r="M21" s="14"/>
    </row>
    <row r="22" spans="1:13" ht="18.75" customHeight="1" x14ac:dyDescent="0.25">
      <c r="A22" s="25" t="s">
        <v>17</v>
      </c>
      <c r="B22" s="15">
        <f>'6 PH Access by County TYPE'!J22</f>
        <v>0</v>
      </c>
      <c r="C22" s="14"/>
      <c r="D22" s="14"/>
      <c r="E22" s="14"/>
      <c r="F22" s="15">
        <f>'6 PH Access by County TYPE'!J46</f>
        <v>0</v>
      </c>
      <c r="G22" s="14"/>
      <c r="H22" s="14"/>
      <c r="I22" s="14"/>
      <c r="J22" s="15">
        <f>'6 PH Access by County TYPE'!J70</f>
        <v>0</v>
      </c>
      <c r="K22" s="14"/>
      <c r="L22" s="14"/>
      <c r="M22" s="14"/>
    </row>
    <row r="23" spans="1:13" x14ac:dyDescent="0.25">
      <c r="A23" s="30" t="s">
        <v>18</v>
      </c>
      <c r="B23" s="15">
        <f>'6 PH Access by County TYPE'!J23</f>
        <v>0</v>
      </c>
      <c r="C23" s="14"/>
      <c r="D23" s="14"/>
      <c r="E23" s="14"/>
      <c r="F23" s="15">
        <f>'6 PH Access by County TYPE'!J47</f>
        <v>0</v>
      </c>
      <c r="G23" s="14"/>
      <c r="H23" s="14"/>
      <c r="I23" s="14"/>
      <c r="J23" s="15">
        <f>'6 PH Access by County TYPE'!J71</f>
        <v>0</v>
      </c>
      <c r="K23" s="14"/>
      <c r="L23" s="14"/>
      <c r="M23" s="14"/>
    </row>
    <row r="24" spans="1:13" x14ac:dyDescent="0.25">
      <c r="A24" s="25" t="s">
        <v>19</v>
      </c>
      <c r="B24" s="15">
        <f>'6 PH Access by County TYPE'!J24</f>
        <v>0</v>
      </c>
      <c r="C24" s="14"/>
      <c r="D24" s="14"/>
      <c r="E24" s="14"/>
      <c r="F24" s="15">
        <f>'6 PH Access by County TYPE'!J48</f>
        <v>0</v>
      </c>
      <c r="G24" s="14"/>
      <c r="H24" s="14"/>
      <c r="I24" s="14"/>
      <c r="J24" s="15">
        <f>'6 PH Access by County TYPE'!J72</f>
        <v>0</v>
      </c>
      <c r="K24" s="14"/>
      <c r="L24" s="14"/>
      <c r="M24" s="14"/>
    </row>
    <row r="25" spans="1:13" x14ac:dyDescent="0.25">
      <c r="A25" s="25" t="s">
        <v>20</v>
      </c>
      <c r="B25" s="15">
        <f>'6 PH Access by County TYPE'!J25</f>
        <v>0</v>
      </c>
      <c r="C25" s="14"/>
      <c r="D25" s="14"/>
      <c r="E25" s="14"/>
      <c r="F25" s="15">
        <f>'6 PH Access by County TYPE'!J49</f>
        <v>0</v>
      </c>
      <c r="G25" s="14"/>
      <c r="H25" s="14"/>
      <c r="I25" s="14"/>
      <c r="J25" s="15">
        <f>'6 PH Access by County TYPE'!J73</f>
        <v>0</v>
      </c>
      <c r="K25" s="14"/>
      <c r="L25" s="14"/>
      <c r="M25" s="14"/>
    </row>
    <row r="26" spans="1:13" x14ac:dyDescent="0.25">
      <c r="A26" s="25" t="s">
        <v>21</v>
      </c>
      <c r="B26" s="15">
        <f>'6 PH Access by County TYPE'!J26</f>
        <v>0</v>
      </c>
      <c r="C26" s="14"/>
      <c r="D26" s="14"/>
      <c r="E26" s="14"/>
      <c r="F26" s="15">
        <f>'6 PH Access by County TYPE'!J50</f>
        <v>0</v>
      </c>
      <c r="G26" s="14"/>
      <c r="H26" s="14"/>
      <c r="I26" s="14"/>
      <c r="J26" s="15">
        <f>'6 PH Access by County TYPE'!J74</f>
        <v>0</v>
      </c>
      <c r="K26" s="14"/>
      <c r="L26" s="14"/>
      <c r="M26" s="14"/>
    </row>
    <row r="27" spans="1:13" x14ac:dyDescent="0.25">
      <c r="A27" s="25" t="s">
        <v>22</v>
      </c>
      <c r="B27" s="15">
        <f>'6 PH Access by County TYPE'!J27</f>
        <v>0</v>
      </c>
      <c r="C27" s="14"/>
      <c r="D27" s="14"/>
      <c r="E27" s="14"/>
      <c r="F27" s="15">
        <f>'6 PH Access by County TYPE'!J51</f>
        <v>0</v>
      </c>
      <c r="G27" s="14"/>
      <c r="H27" s="14"/>
      <c r="I27" s="14"/>
      <c r="J27" s="15">
        <f>'6 PH Access by County TYPE'!J75</f>
        <v>0</v>
      </c>
      <c r="K27" s="14"/>
      <c r="L27" s="14"/>
      <c r="M27" s="14"/>
    </row>
    <row r="28" spans="1:13" x14ac:dyDescent="0.25">
      <c r="A28" s="25" t="s">
        <v>23</v>
      </c>
      <c r="B28" s="15">
        <f>'6 PH Access by County TYPE'!J28</f>
        <v>0</v>
      </c>
      <c r="C28" s="14"/>
      <c r="D28" s="14"/>
      <c r="E28" s="14"/>
      <c r="F28" s="15">
        <f>'6 PH Access by County TYPE'!J52</f>
        <v>0</v>
      </c>
      <c r="G28" s="14"/>
      <c r="H28" s="14"/>
      <c r="I28" s="14"/>
      <c r="J28" s="15">
        <f>'6 PH Access by County TYPE'!J76</f>
        <v>0</v>
      </c>
      <c r="K28" s="14"/>
      <c r="L28" s="14"/>
      <c r="M28" s="14"/>
    </row>
    <row r="29" spans="1:13" x14ac:dyDescent="0.25">
      <c r="A29" s="25" t="s">
        <v>24</v>
      </c>
      <c r="B29" s="15">
        <f>'6 PH Access by County TYPE'!J29</f>
        <v>0</v>
      </c>
      <c r="C29" s="14"/>
      <c r="D29" s="14"/>
      <c r="E29" s="14"/>
      <c r="F29" s="15">
        <f>'6 PH Access by County TYPE'!J53</f>
        <v>0</v>
      </c>
      <c r="G29" s="14"/>
      <c r="H29" s="14"/>
      <c r="I29" s="14"/>
      <c r="J29" s="15">
        <f>'6 PH Access by County TYPE'!J77</f>
        <v>0</v>
      </c>
      <c r="K29" s="14"/>
      <c r="L29" s="14"/>
      <c r="M29" s="14"/>
    </row>
    <row r="30" spans="1:13" x14ac:dyDescent="0.25">
      <c r="A30" s="25" t="s">
        <v>25</v>
      </c>
      <c r="B30" s="15">
        <f>'6 PH Access by County TYPE'!J30</f>
        <v>0</v>
      </c>
      <c r="C30" s="14"/>
      <c r="D30" s="14"/>
      <c r="E30" s="14"/>
      <c r="F30" s="15">
        <f>'6 PH Access by County TYPE'!J54</f>
        <v>0</v>
      </c>
      <c r="G30" s="14"/>
      <c r="H30" s="14"/>
      <c r="I30" s="14"/>
      <c r="J30" s="15">
        <f>'6 PH Access by County TYPE'!J78</f>
        <v>0</v>
      </c>
      <c r="K30" s="14"/>
      <c r="L30" s="14"/>
      <c r="M30" s="14"/>
    </row>
    <row r="31" spans="1:13" x14ac:dyDescent="0.25">
      <c r="A31" s="25" t="s">
        <v>26</v>
      </c>
      <c r="B31" s="15">
        <f>'6 PH Access by County TYPE'!J31</f>
        <v>0</v>
      </c>
      <c r="C31" s="14"/>
      <c r="D31" s="14"/>
      <c r="E31" s="14"/>
      <c r="F31" s="15">
        <f>'6 PH Access by County TYPE'!J55</f>
        <v>0</v>
      </c>
      <c r="G31" s="14"/>
      <c r="H31" s="14"/>
      <c r="I31" s="14"/>
      <c r="J31" s="15">
        <f>'6 PH Access by County TYPE'!J79</f>
        <v>0</v>
      </c>
      <c r="K31" s="14"/>
      <c r="L31" s="14"/>
      <c r="M31" s="14"/>
    </row>
    <row r="32" spans="1:13" x14ac:dyDescent="0.25">
      <c r="A32" s="25" t="s">
        <v>27</v>
      </c>
      <c r="B32" s="15">
        <f>'6 PH Access by County TYPE'!J32</f>
        <v>0</v>
      </c>
      <c r="C32" s="14"/>
      <c r="D32" s="14"/>
      <c r="E32" s="14"/>
      <c r="F32" s="15">
        <f>'6 PH Access by County TYPE'!J56</f>
        <v>0</v>
      </c>
      <c r="G32" s="14"/>
      <c r="H32" s="14"/>
      <c r="I32" s="14"/>
      <c r="J32" s="15">
        <f>'6 PH Access by County TYPE'!J80</f>
        <v>0</v>
      </c>
      <c r="K32" s="14"/>
      <c r="L32" s="14"/>
      <c r="M32" s="14"/>
    </row>
    <row r="33" spans="1:13" x14ac:dyDescent="0.25">
      <c r="A33" s="25" t="s">
        <v>28</v>
      </c>
      <c r="B33" s="31">
        <f>'6 PH Access by County TYPE'!J33</f>
        <v>0</v>
      </c>
      <c r="C33" s="18"/>
      <c r="D33" s="18"/>
      <c r="E33" s="18"/>
      <c r="F33" s="31">
        <f>'6 PH Access by County TYPE'!J57</f>
        <v>0</v>
      </c>
      <c r="G33" s="18"/>
      <c r="H33" s="18"/>
      <c r="I33" s="18"/>
      <c r="J33" s="31">
        <f>'6 PH Access by County TYPE'!J81</f>
        <v>0</v>
      </c>
      <c r="K33" s="18"/>
      <c r="L33" s="18"/>
      <c r="M33" s="18"/>
    </row>
    <row r="34" spans="1:13" ht="14" x14ac:dyDescent="0.25">
      <c r="A34" s="141" t="s">
        <v>29</v>
      </c>
      <c r="B34" s="26"/>
      <c r="C34" s="26"/>
      <c r="D34" s="26"/>
      <c r="E34" s="26"/>
      <c r="F34" s="26"/>
      <c r="G34" s="26"/>
      <c r="H34" s="26"/>
      <c r="I34" s="26"/>
      <c r="J34" s="26"/>
      <c r="K34" s="26"/>
      <c r="L34" s="26"/>
      <c r="M34" s="27"/>
    </row>
    <row r="35" spans="1:13" x14ac:dyDescent="0.25">
      <c r="A35" s="30" t="s">
        <v>30</v>
      </c>
      <c r="B35" s="15">
        <f>'9 LTC,HOS,TRANS Access-Co TYPE'!J10</f>
        <v>0</v>
      </c>
      <c r="C35" s="14"/>
      <c r="D35" s="14"/>
      <c r="E35" s="14"/>
      <c r="F35" s="15">
        <f>'9 LTC,HOS,TRANS Access-Co TYPE'!J15</f>
        <v>0</v>
      </c>
      <c r="G35" s="14"/>
      <c r="H35" s="14"/>
      <c r="I35" s="14"/>
      <c r="J35" s="15">
        <f>'9 LTC,HOS,TRANS Access-Co TYPE'!J20</f>
        <v>0</v>
      </c>
      <c r="K35" s="14"/>
      <c r="L35" s="14"/>
      <c r="M35" s="14"/>
    </row>
    <row r="36" spans="1:13" x14ac:dyDescent="0.25">
      <c r="A36" s="25" t="s">
        <v>192</v>
      </c>
      <c r="B36" s="15">
        <f>'9 LTC,HOS,TRANS Access-Co TYPE'!J11</f>
        <v>0</v>
      </c>
      <c r="C36" s="14"/>
      <c r="D36" s="14"/>
      <c r="E36" s="14"/>
      <c r="F36" s="15">
        <f>'9 LTC,HOS,TRANS Access-Co TYPE'!J16</f>
        <v>0</v>
      </c>
      <c r="G36" s="14"/>
      <c r="H36" s="14"/>
      <c r="I36" s="14"/>
      <c r="J36" s="15">
        <f>'9 LTC,HOS,TRANS Access-Co TYPE'!J21</f>
        <v>0</v>
      </c>
      <c r="K36" s="14"/>
      <c r="L36" s="14"/>
      <c r="M36" s="14"/>
    </row>
    <row r="37" spans="1:13" x14ac:dyDescent="0.25">
      <c r="A37" s="25" t="s">
        <v>31</v>
      </c>
      <c r="B37" s="15">
        <f>'9 LTC,HOS,TRANS Access-Co TYPE'!J12</f>
        <v>0</v>
      </c>
      <c r="C37" s="14"/>
      <c r="D37" s="14"/>
      <c r="E37" s="14"/>
      <c r="F37" s="15">
        <f>'9 LTC,HOS,TRANS Access-Co TYPE'!J17</f>
        <v>0</v>
      </c>
      <c r="G37" s="14"/>
      <c r="H37" s="14"/>
      <c r="I37" s="14"/>
      <c r="J37" s="15">
        <f>'9 LTC,HOS,TRANS Access-Co TYPE'!J22</f>
        <v>0</v>
      </c>
      <c r="K37" s="14"/>
      <c r="L37" s="14"/>
      <c r="M37" s="14"/>
    </row>
    <row r="38" spans="1:13" x14ac:dyDescent="0.25">
      <c r="A38" s="32" t="s">
        <v>32</v>
      </c>
      <c r="B38" s="33">
        <f>'9 LTC,HOS,TRANS Access-Co TYPE'!J13</f>
        <v>0</v>
      </c>
      <c r="C38" s="19"/>
      <c r="D38" s="19"/>
      <c r="E38" s="19"/>
      <c r="F38" s="33">
        <f>'9 LTC,HOS,TRANS Access-Co TYPE'!J18</f>
        <v>0</v>
      </c>
      <c r="G38" s="19"/>
      <c r="H38" s="19"/>
      <c r="I38" s="19"/>
      <c r="J38" s="33">
        <f>'9 LTC,HOS,TRANS Access-Co TYPE'!J23</f>
        <v>0</v>
      </c>
      <c r="K38" s="19"/>
      <c r="L38" s="19"/>
      <c r="M38" s="19"/>
    </row>
    <row r="39" spans="1:13" x14ac:dyDescent="0.25">
      <c r="A39" s="32" t="s">
        <v>33</v>
      </c>
      <c r="B39" s="33">
        <f>'9 LTC,HOS,TRANS Access-Co TYPE'!J14</f>
        <v>0</v>
      </c>
      <c r="C39" s="19"/>
      <c r="D39" s="19"/>
      <c r="E39" s="19"/>
      <c r="F39" s="33">
        <f>'9 LTC,HOS,TRANS Access-Co TYPE'!J19</f>
        <v>0</v>
      </c>
      <c r="G39" s="19"/>
      <c r="H39" s="19"/>
      <c r="I39" s="19"/>
      <c r="J39" s="33">
        <f>'9 LTC,HOS,TRANS Access-Co TYPE'!J24</f>
        <v>0</v>
      </c>
      <c r="K39" s="19"/>
      <c r="L39" s="19"/>
      <c r="M39" s="19"/>
    </row>
    <row r="40" spans="1:13" x14ac:dyDescent="0.25">
      <c r="A40" s="129"/>
      <c r="B40" s="34"/>
      <c r="C40" s="129"/>
      <c r="D40" s="129"/>
      <c r="E40" s="129"/>
      <c r="F40" s="129"/>
      <c r="G40" s="129"/>
      <c r="H40" s="129"/>
      <c r="I40" s="129"/>
      <c r="J40" s="129"/>
      <c r="K40" s="129"/>
      <c r="L40" s="129"/>
      <c r="M40" s="129"/>
    </row>
    <row r="41" spans="1:13" x14ac:dyDescent="0.25">
      <c r="A41" s="129"/>
      <c r="B41" s="129"/>
      <c r="C41" s="34"/>
      <c r="D41" s="34"/>
      <c r="E41" s="34"/>
      <c r="F41" s="34"/>
      <c r="G41" s="34"/>
      <c r="H41" s="34"/>
      <c r="I41" s="34"/>
      <c r="J41" s="34"/>
      <c r="K41" s="34"/>
      <c r="L41" s="34"/>
      <c r="M41" s="34"/>
    </row>
    <row r="42" spans="1:13" ht="13" x14ac:dyDescent="0.3">
      <c r="A42" s="142" t="s">
        <v>180</v>
      </c>
      <c r="B42" s="35"/>
      <c r="C42" s="35"/>
      <c r="D42" s="35"/>
      <c r="E42" s="35"/>
      <c r="F42" s="35"/>
      <c r="G42" s="35"/>
      <c r="H42" s="35"/>
      <c r="I42" s="35"/>
      <c r="J42" s="35"/>
      <c r="K42" s="35"/>
      <c r="L42" s="35"/>
      <c r="M42" s="36"/>
    </row>
    <row r="43" spans="1:13" s="37" customFormat="1" ht="16" customHeight="1" x14ac:dyDescent="0.35">
      <c r="A43" s="215" t="s">
        <v>283</v>
      </c>
      <c r="B43" s="216"/>
      <c r="C43" s="216"/>
      <c r="D43" s="216"/>
      <c r="E43" s="216"/>
      <c r="F43" s="216"/>
      <c r="G43" s="216"/>
      <c r="H43" s="216"/>
      <c r="I43" s="216"/>
      <c r="J43" s="216"/>
      <c r="K43" s="216"/>
      <c r="L43" s="216"/>
      <c r="M43" s="217"/>
    </row>
    <row r="44" spans="1:13" s="37" customFormat="1" ht="30" customHeight="1" x14ac:dyDescent="0.35">
      <c r="A44" s="218"/>
      <c r="B44" s="219"/>
      <c r="C44" s="219"/>
      <c r="D44" s="219"/>
      <c r="E44" s="219"/>
      <c r="F44" s="219"/>
      <c r="G44" s="219"/>
      <c r="H44" s="219"/>
      <c r="I44" s="219"/>
      <c r="J44" s="219"/>
      <c r="K44" s="219"/>
      <c r="L44" s="219"/>
      <c r="M44" s="220"/>
    </row>
    <row r="45" spans="1:13" ht="13" x14ac:dyDescent="0.25">
      <c r="A45" s="197" t="s">
        <v>232</v>
      </c>
      <c r="B45" s="198"/>
      <c r="C45" s="198"/>
      <c r="D45" s="198"/>
      <c r="E45" s="198"/>
      <c r="F45" s="198"/>
      <c r="G45" s="198"/>
      <c r="H45" s="198"/>
      <c r="I45" s="198"/>
      <c r="J45" s="198"/>
      <c r="K45" s="198"/>
      <c r="L45" s="198"/>
      <c r="M45" s="199"/>
    </row>
    <row r="46" spans="1:13" x14ac:dyDescent="0.25">
      <c r="A46" s="110"/>
      <c r="B46" s="111"/>
      <c r="C46" s="111"/>
      <c r="D46" s="111"/>
      <c r="E46" s="111"/>
      <c r="F46" s="111"/>
      <c r="G46" s="111"/>
      <c r="H46" s="111"/>
      <c r="I46" s="111"/>
      <c r="J46" s="111"/>
      <c r="K46" s="111"/>
      <c r="L46" s="111"/>
      <c r="M46" s="112"/>
    </row>
    <row r="47" spans="1:13" x14ac:dyDescent="0.25">
      <c r="A47" s="116"/>
      <c r="B47" s="111"/>
      <c r="C47" s="111"/>
      <c r="D47" s="111"/>
      <c r="E47" s="111"/>
      <c r="F47" s="111"/>
      <c r="G47" s="111"/>
      <c r="H47" s="111"/>
      <c r="I47" s="111"/>
      <c r="J47" s="111"/>
      <c r="K47" s="111"/>
      <c r="L47" s="111"/>
      <c r="M47" s="112"/>
    </row>
    <row r="48" spans="1:13" x14ac:dyDescent="0.25">
      <c r="A48" s="110"/>
      <c r="B48" s="111"/>
      <c r="C48" s="111"/>
      <c r="D48" s="111"/>
      <c r="E48" s="111"/>
      <c r="F48" s="111"/>
      <c r="G48" s="111"/>
      <c r="H48" s="111"/>
      <c r="I48" s="111"/>
      <c r="J48" s="111"/>
      <c r="K48" s="111"/>
      <c r="L48" s="111"/>
      <c r="M48" s="112"/>
    </row>
    <row r="49" spans="1:13" x14ac:dyDescent="0.25">
      <c r="A49" s="110"/>
      <c r="B49" s="111"/>
      <c r="C49" s="111"/>
      <c r="D49" s="111"/>
      <c r="E49" s="111"/>
      <c r="F49" s="111"/>
      <c r="G49" s="111"/>
      <c r="H49" s="111"/>
      <c r="I49" s="111"/>
      <c r="J49" s="111"/>
      <c r="K49" s="111"/>
      <c r="L49" s="111"/>
      <c r="M49" s="112"/>
    </row>
    <row r="50" spans="1:13" x14ac:dyDescent="0.25">
      <c r="A50" s="113"/>
      <c r="B50" s="114"/>
      <c r="C50" s="114"/>
      <c r="D50" s="114"/>
      <c r="E50" s="114"/>
      <c r="F50" s="114"/>
      <c r="G50" s="114"/>
      <c r="H50" s="114"/>
      <c r="I50" s="114"/>
      <c r="J50" s="114"/>
      <c r="K50" s="114"/>
      <c r="L50" s="114"/>
      <c r="M50" s="115"/>
    </row>
    <row r="51" spans="1:13" ht="13" x14ac:dyDescent="0.25">
      <c r="A51" s="197" t="s">
        <v>233</v>
      </c>
      <c r="B51" s="198"/>
      <c r="C51" s="198"/>
      <c r="D51" s="198"/>
      <c r="E51" s="198"/>
      <c r="F51" s="198"/>
      <c r="G51" s="198"/>
      <c r="H51" s="198"/>
      <c r="I51" s="198"/>
      <c r="J51" s="198"/>
      <c r="K51" s="198"/>
      <c r="L51" s="198"/>
      <c r="M51" s="199"/>
    </row>
    <row r="52" spans="1:13" x14ac:dyDescent="0.25">
      <c r="A52" s="110"/>
      <c r="B52" s="111"/>
      <c r="C52" s="111"/>
      <c r="D52" s="111"/>
      <c r="E52" s="111"/>
      <c r="F52" s="111"/>
      <c r="G52" s="111"/>
      <c r="H52" s="111"/>
      <c r="I52" s="111"/>
      <c r="J52" s="111"/>
      <c r="K52" s="111"/>
      <c r="L52" s="111"/>
      <c r="M52" s="112"/>
    </row>
    <row r="53" spans="1:13" x14ac:dyDescent="0.25">
      <c r="A53" s="110"/>
      <c r="B53" s="111"/>
      <c r="C53" s="111"/>
      <c r="D53" s="111"/>
      <c r="E53" s="111"/>
      <c r="F53" s="111"/>
      <c r="G53" s="111"/>
      <c r="H53" s="111"/>
      <c r="I53" s="111"/>
      <c r="J53" s="111"/>
      <c r="K53" s="111"/>
      <c r="L53" s="111"/>
      <c r="M53" s="112"/>
    </row>
    <row r="54" spans="1:13" x14ac:dyDescent="0.25">
      <c r="A54" s="110"/>
      <c r="B54" s="111"/>
      <c r="C54" s="111"/>
      <c r="D54" s="111"/>
      <c r="E54" s="111"/>
      <c r="F54" s="111"/>
      <c r="G54" s="111"/>
      <c r="H54" s="111"/>
      <c r="I54" s="111"/>
      <c r="J54" s="111"/>
      <c r="K54" s="111"/>
      <c r="L54" s="111"/>
      <c r="M54" s="112"/>
    </row>
    <row r="55" spans="1:13" x14ac:dyDescent="0.25">
      <c r="A55" s="110"/>
      <c r="B55" s="111"/>
      <c r="C55" s="111"/>
      <c r="D55" s="111"/>
      <c r="E55" s="111"/>
      <c r="F55" s="111"/>
      <c r="G55" s="111"/>
      <c r="H55" s="111"/>
      <c r="I55" s="111"/>
      <c r="J55" s="111"/>
      <c r="K55" s="111"/>
      <c r="L55" s="111"/>
      <c r="M55" s="112"/>
    </row>
    <row r="56" spans="1:13" x14ac:dyDescent="0.25">
      <c r="A56" s="113"/>
      <c r="B56" s="114"/>
      <c r="C56" s="114"/>
      <c r="D56" s="114"/>
      <c r="E56" s="114"/>
      <c r="F56" s="114"/>
      <c r="G56" s="114"/>
      <c r="H56" s="114"/>
      <c r="I56" s="114"/>
      <c r="J56" s="114"/>
      <c r="K56" s="114"/>
      <c r="L56" s="114"/>
      <c r="M56" s="115"/>
    </row>
    <row r="57" spans="1:13" ht="13" x14ac:dyDescent="0.25">
      <c r="A57" s="197" t="s">
        <v>234</v>
      </c>
      <c r="B57" s="198"/>
      <c r="C57" s="198"/>
      <c r="D57" s="198"/>
      <c r="E57" s="198"/>
      <c r="F57" s="198"/>
      <c r="G57" s="198"/>
      <c r="H57" s="198"/>
      <c r="I57" s="198"/>
      <c r="J57" s="198"/>
      <c r="K57" s="198"/>
      <c r="L57" s="198"/>
      <c r="M57" s="199"/>
    </row>
    <row r="58" spans="1:13" x14ac:dyDescent="0.25">
      <c r="A58" s="110"/>
      <c r="B58" s="111"/>
      <c r="C58" s="111"/>
      <c r="D58" s="111"/>
      <c r="E58" s="111"/>
      <c r="F58" s="111"/>
      <c r="G58" s="111"/>
      <c r="H58" s="111"/>
      <c r="I58" s="111"/>
      <c r="J58" s="111"/>
      <c r="K58" s="111"/>
      <c r="L58" s="111"/>
      <c r="M58" s="112"/>
    </row>
    <row r="59" spans="1:13" x14ac:dyDescent="0.25">
      <c r="A59" s="110"/>
      <c r="B59" s="111"/>
      <c r="C59" s="111"/>
      <c r="D59" s="111"/>
      <c r="E59" s="111"/>
      <c r="F59" s="111"/>
      <c r="G59" s="111"/>
      <c r="H59" s="111"/>
      <c r="I59" s="111"/>
      <c r="J59" s="111"/>
      <c r="K59" s="111"/>
      <c r="L59" s="111"/>
      <c r="M59" s="112"/>
    </row>
    <row r="60" spans="1:13" x14ac:dyDescent="0.25">
      <c r="A60" s="110"/>
      <c r="B60" s="111"/>
      <c r="C60" s="111"/>
      <c r="D60" s="111"/>
      <c r="E60" s="111"/>
      <c r="F60" s="111"/>
      <c r="G60" s="111"/>
      <c r="H60" s="111"/>
      <c r="I60" s="111"/>
      <c r="J60" s="111"/>
      <c r="K60" s="111"/>
      <c r="L60" s="111"/>
      <c r="M60" s="112"/>
    </row>
    <row r="61" spans="1:13" x14ac:dyDescent="0.25">
      <c r="A61" s="110"/>
      <c r="B61" s="111"/>
      <c r="C61" s="111"/>
      <c r="D61" s="111"/>
      <c r="E61" s="111"/>
      <c r="F61" s="111"/>
      <c r="G61" s="111"/>
      <c r="H61" s="111"/>
      <c r="I61" s="111"/>
      <c r="J61" s="111"/>
      <c r="K61" s="111"/>
      <c r="L61" s="111"/>
      <c r="M61" s="112"/>
    </row>
    <row r="62" spans="1:13" x14ac:dyDescent="0.25">
      <c r="A62" s="113"/>
      <c r="B62" s="114"/>
      <c r="C62" s="114"/>
      <c r="D62" s="114"/>
      <c r="E62" s="114"/>
      <c r="F62" s="114"/>
      <c r="G62" s="114"/>
      <c r="H62" s="114"/>
      <c r="I62" s="114"/>
      <c r="J62" s="114"/>
      <c r="K62" s="114"/>
      <c r="L62" s="114"/>
      <c r="M62" s="115"/>
    </row>
    <row r="63" spans="1:13" x14ac:dyDescent="0.25">
      <c r="A63" s="108"/>
      <c r="B63" s="108"/>
      <c r="C63" s="108"/>
      <c r="D63" s="108"/>
      <c r="E63" s="108"/>
      <c r="F63" s="108"/>
      <c r="G63" s="108"/>
      <c r="H63" s="108"/>
      <c r="I63" s="108"/>
      <c r="J63" s="108"/>
      <c r="K63" s="108"/>
      <c r="L63" s="108"/>
      <c r="M63" s="108"/>
    </row>
    <row r="64" spans="1:13" ht="16" customHeight="1" x14ac:dyDescent="0.25">
      <c r="A64" s="227" t="s">
        <v>269</v>
      </c>
      <c r="B64" s="228"/>
      <c r="C64" s="228"/>
      <c r="D64" s="228"/>
      <c r="E64" s="228"/>
      <c r="F64" s="228"/>
      <c r="G64" s="228"/>
      <c r="H64" s="228"/>
      <c r="I64" s="228"/>
      <c r="J64" s="228"/>
      <c r="K64" s="228"/>
      <c r="L64" s="228"/>
      <c r="M64" s="229"/>
    </row>
    <row r="65" spans="1:13" ht="60" customHeight="1" x14ac:dyDescent="0.25">
      <c r="A65" s="230" t="s">
        <v>264</v>
      </c>
      <c r="B65" s="231"/>
      <c r="C65" s="231"/>
      <c r="D65" s="231"/>
      <c r="E65" s="231"/>
      <c r="F65" s="231"/>
      <c r="G65" s="231"/>
      <c r="H65" s="231"/>
      <c r="I65" s="231"/>
      <c r="J65" s="231"/>
      <c r="K65" s="231"/>
      <c r="L65" s="231"/>
      <c r="M65" s="232"/>
    </row>
    <row r="66" spans="1:13" s="108" customFormat="1" ht="20" customHeight="1" x14ac:dyDescent="0.25">
      <c r="A66" s="130" t="s">
        <v>255</v>
      </c>
      <c r="B66" s="131" t="s">
        <v>256</v>
      </c>
      <c r="C66" s="171" t="s">
        <v>257</v>
      </c>
      <c r="D66" s="190"/>
      <c r="E66" s="194" t="s">
        <v>261</v>
      </c>
      <c r="F66" s="195"/>
      <c r="G66" s="195"/>
      <c r="H66" s="195"/>
      <c r="I66" s="195"/>
      <c r="J66" s="195"/>
      <c r="K66" s="195"/>
      <c r="L66" s="195"/>
      <c r="M66" s="196"/>
    </row>
    <row r="67" spans="1:13" s="37" customFormat="1" ht="31" customHeight="1" x14ac:dyDescent="0.35">
      <c r="A67" s="137" t="s">
        <v>268</v>
      </c>
      <c r="B67" s="137" t="s">
        <v>266</v>
      </c>
      <c r="C67" s="224" t="s">
        <v>265</v>
      </c>
      <c r="D67" s="226"/>
      <c r="E67" s="224" t="s">
        <v>267</v>
      </c>
      <c r="F67" s="225"/>
      <c r="G67" s="225"/>
      <c r="H67" s="225"/>
      <c r="I67" s="225"/>
      <c r="J67" s="225"/>
      <c r="K67" s="225"/>
      <c r="L67" s="225"/>
      <c r="M67" s="226"/>
    </row>
    <row r="68" spans="1:13" x14ac:dyDescent="0.25">
      <c r="A68" s="20"/>
      <c r="B68" s="20"/>
      <c r="C68" s="221"/>
      <c r="D68" s="223"/>
      <c r="E68" s="221"/>
      <c r="F68" s="222"/>
      <c r="G68" s="222"/>
      <c r="H68" s="222"/>
      <c r="I68" s="222"/>
      <c r="J68" s="222"/>
      <c r="K68" s="222"/>
      <c r="L68" s="222"/>
      <c r="M68" s="223"/>
    </row>
    <row r="69" spans="1:13" x14ac:dyDescent="0.25">
      <c r="A69" s="20"/>
      <c r="B69" s="20"/>
      <c r="C69" s="221"/>
      <c r="D69" s="223"/>
      <c r="E69" s="221"/>
      <c r="F69" s="222"/>
      <c r="G69" s="222"/>
      <c r="H69" s="222"/>
      <c r="I69" s="222"/>
      <c r="J69" s="222"/>
      <c r="K69" s="222"/>
      <c r="L69" s="222"/>
      <c r="M69" s="223"/>
    </row>
    <row r="70" spans="1:13" x14ac:dyDescent="0.25">
      <c r="A70" s="20"/>
      <c r="B70" s="20"/>
      <c r="C70" s="221"/>
      <c r="D70" s="223"/>
      <c r="E70" s="221"/>
      <c r="F70" s="222"/>
      <c r="G70" s="222"/>
      <c r="H70" s="222"/>
      <c r="I70" s="222"/>
      <c r="J70" s="222"/>
      <c r="K70" s="222"/>
      <c r="L70" s="222"/>
      <c r="M70" s="223"/>
    </row>
    <row r="71" spans="1:13" x14ac:dyDescent="0.25">
      <c r="A71" s="20"/>
      <c r="B71" s="20"/>
      <c r="C71" s="221"/>
      <c r="D71" s="223"/>
      <c r="E71" s="221"/>
      <c r="F71" s="222"/>
      <c r="G71" s="222"/>
      <c r="H71" s="222"/>
      <c r="I71" s="222"/>
      <c r="J71" s="222"/>
      <c r="K71" s="222"/>
      <c r="L71" s="222"/>
      <c r="M71" s="223"/>
    </row>
    <row r="72" spans="1:13" x14ac:dyDescent="0.25">
      <c r="A72" s="20"/>
      <c r="B72" s="20"/>
      <c r="C72" s="221"/>
      <c r="D72" s="223"/>
      <c r="E72" s="221"/>
      <c r="F72" s="222"/>
      <c r="G72" s="222"/>
      <c r="H72" s="222"/>
      <c r="I72" s="222"/>
      <c r="J72" s="222"/>
      <c r="K72" s="222"/>
      <c r="L72" s="222"/>
      <c r="M72" s="223"/>
    </row>
    <row r="73" spans="1:13" x14ac:dyDescent="0.25">
      <c r="A73" s="20"/>
      <c r="B73" s="20"/>
      <c r="C73" s="221"/>
      <c r="D73" s="223"/>
      <c r="E73" s="221"/>
      <c r="F73" s="222"/>
      <c r="G73" s="222"/>
      <c r="H73" s="222"/>
      <c r="I73" s="222"/>
      <c r="J73" s="222"/>
      <c r="K73" s="222"/>
      <c r="L73" s="222"/>
      <c r="M73" s="223"/>
    </row>
    <row r="74" spans="1:13" x14ac:dyDescent="0.25">
      <c r="A74" s="20"/>
      <c r="B74" s="20"/>
      <c r="C74" s="221"/>
      <c r="D74" s="223"/>
      <c r="E74" s="221"/>
      <c r="F74" s="222"/>
      <c r="G74" s="222"/>
      <c r="H74" s="222"/>
      <c r="I74" s="222"/>
      <c r="J74" s="222"/>
      <c r="K74" s="222"/>
      <c r="L74" s="222"/>
      <c r="M74" s="223"/>
    </row>
    <row r="75" spans="1:13" x14ac:dyDescent="0.25">
      <c r="A75" s="20"/>
      <c r="B75" s="20"/>
      <c r="C75" s="221"/>
      <c r="D75" s="223"/>
      <c r="E75" s="221"/>
      <c r="F75" s="222"/>
      <c r="G75" s="222"/>
      <c r="H75" s="222"/>
      <c r="I75" s="222"/>
      <c r="J75" s="222"/>
      <c r="K75" s="222"/>
      <c r="L75" s="222"/>
      <c r="M75" s="223"/>
    </row>
    <row r="76" spans="1:13" x14ac:dyDescent="0.25">
      <c r="A76" s="20"/>
      <c r="B76" s="20"/>
      <c r="C76" s="221"/>
      <c r="D76" s="223"/>
      <c r="E76" s="221"/>
      <c r="F76" s="222"/>
      <c r="G76" s="222"/>
      <c r="H76" s="222"/>
      <c r="I76" s="222"/>
      <c r="J76" s="222"/>
      <c r="K76" s="222"/>
      <c r="L76" s="222"/>
      <c r="M76" s="223"/>
    </row>
    <row r="77" spans="1:13" x14ac:dyDescent="0.25">
      <c r="A77" s="20"/>
      <c r="B77" s="20"/>
      <c r="C77" s="221"/>
      <c r="D77" s="223"/>
      <c r="E77" s="221"/>
      <c r="F77" s="222"/>
      <c r="G77" s="222"/>
      <c r="H77" s="222"/>
      <c r="I77" s="222"/>
      <c r="J77" s="222"/>
      <c r="K77" s="222"/>
      <c r="L77" s="222"/>
      <c r="M77" s="223"/>
    </row>
    <row r="78" spans="1:13" x14ac:dyDescent="0.25">
      <c r="A78" s="20"/>
      <c r="B78" s="20"/>
      <c r="C78" s="221"/>
      <c r="D78" s="223"/>
      <c r="E78" s="221"/>
      <c r="F78" s="222"/>
      <c r="G78" s="222"/>
      <c r="H78" s="222"/>
      <c r="I78" s="222"/>
      <c r="J78" s="222"/>
      <c r="K78" s="222"/>
      <c r="L78" s="222"/>
      <c r="M78" s="223"/>
    </row>
    <row r="79" spans="1:13" x14ac:dyDescent="0.25">
      <c r="A79" s="20"/>
      <c r="B79" s="20"/>
      <c r="C79" s="221"/>
      <c r="D79" s="223"/>
      <c r="E79" s="221"/>
      <c r="F79" s="222"/>
      <c r="G79" s="222"/>
      <c r="H79" s="222"/>
      <c r="I79" s="222"/>
      <c r="J79" s="222"/>
      <c r="K79" s="222"/>
      <c r="L79" s="222"/>
      <c r="M79" s="223"/>
    </row>
    <row r="80" spans="1:13" x14ac:dyDescent="0.25">
      <c r="A80" s="20"/>
      <c r="B80" s="20"/>
      <c r="C80" s="221"/>
      <c r="D80" s="223"/>
      <c r="E80" s="221"/>
      <c r="F80" s="222"/>
      <c r="G80" s="222"/>
      <c r="H80" s="222"/>
      <c r="I80" s="222"/>
      <c r="J80" s="222"/>
      <c r="K80" s="222"/>
      <c r="L80" s="222"/>
      <c r="M80" s="223"/>
    </row>
    <row r="81" spans="1:13" x14ac:dyDescent="0.25">
      <c r="A81" s="20"/>
      <c r="B81" s="20"/>
      <c r="C81" s="221"/>
      <c r="D81" s="223"/>
      <c r="E81" s="221"/>
      <c r="F81" s="222"/>
      <c r="G81" s="222"/>
      <c r="H81" s="222"/>
      <c r="I81" s="222"/>
      <c r="J81" s="222"/>
      <c r="K81" s="222"/>
      <c r="L81" s="222"/>
      <c r="M81" s="223"/>
    </row>
    <row r="82" spans="1:13" x14ac:dyDescent="0.25">
      <c r="A82" s="20"/>
      <c r="B82" s="20"/>
      <c r="C82" s="221"/>
      <c r="D82" s="223"/>
      <c r="E82" s="221"/>
      <c r="F82" s="222"/>
      <c r="G82" s="222"/>
      <c r="H82" s="222"/>
      <c r="I82" s="222"/>
      <c r="J82" s="222"/>
      <c r="K82" s="222"/>
      <c r="L82" s="222"/>
      <c r="M82" s="223"/>
    </row>
    <row r="83" spans="1:13" x14ac:dyDescent="0.25">
      <c r="A83" s="20"/>
      <c r="B83" s="20"/>
      <c r="C83" s="221"/>
      <c r="D83" s="223"/>
      <c r="E83" s="221"/>
      <c r="F83" s="222"/>
      <c r="G83" s="222"/>
      <c r="H83" s="222"/>
      <c r="I83" s="222"/>
      <c r="J83" s="222"/>
      <c r="K83" s="222"/>
      <c r="L83" s="222"/>
      <c r="M83" s="223"/>
    </row>
    <row r="84" spans="1:13" x14ac:dyDescent="0.25">
      <c r="A84" s="20"/>
      <c r="B84" s="20"/>
      <c r="C84" s="221"/>
      <c r="D84" s="223"/>
      <c r="E84" s="221"/>
      <c r="F84" s="222"/>
      <c r="G84" s="222"/>
      <c r="H84" s="222"/>
      <c r="I84" s="222"/>
      <c r="J84" s="222"/>
      <c r="K84" s="222"/>
      <c r="L84" s="222"/>
      <c r="M84" s="223"/>
    </row>
    <row r="85" spans="1:13" x14ac:dyDescent="0.25">
      <c r="A85" s="20"/>
      <c r="B85" s="20"/>
      <c r="C85" s="221"/>
      <c r="D85" s="223"/>
      <c r="E85" s="221"/>
      <c r="F85" s="222"/>
      <c r="G85" s="222"/>
      <c r="H85" s="222"/>
      <c r="I85" s="222"/>
      <c r="J85" s="222"/>
      <c r="K85" s="222"/>
      <c r="L85" s="222"/>
      <c r="M85" s="223"/>
    </row>
    <row r="86" spans="1:13" s="129" customFormat="1" x14ac:dyDescent="0.25">
      <c r="A86" s="20"/>
      <c r="B86" s="20"/>
      <c r="C86" s="221"/>
      <c r="D86" s="223"/>
      <c r="E86" s="221"/>
      <c r="F86" s="222"/>
      <c r="G86" s="222"/>
      <c r="H86" s="222"/>
      <c r="I86" s="222"/>
      <c r="J86" s="222"/>
      <c r="K86" s="222"/>
      <c r="L86" s="222"/>
      <c r="M86" s="223"/>
    </row>
    <row r="87" spans="1:13" x14ac:dyDescent="0.25">
      <c r="A87" s="20"/>
      <c r="B87" s="20"/>
      <c r="C87" s="221"/>
      <c r="D87" s="223"/>
      <c r="E87" s="221"/>
      <c r="F87" s="222"/>
      <c r="G87" s="222"/>
      <c r="H87" s="222"/>
      <c r="I87" s="222"/>
      <c r="J87" s="222"/>
      <c r="K87" s="222"/>
      <c r="L87" s="222"/>
      <c r="M87" s="223"/>
    </row>
    <row r="88" spans="1:13" s="129" customFormat="1" x14ac:dyDescent="0.25">
      <c r="A88" s="20"/>
      <c r="B88" s="20"/>
      <c r="C88" s="236"/>
      <c r="D88" s="237"/>
      <c r="E88" s="221"/>
      <c r="F88" s="222"/>
      <c r="G88" s="222"/>
      <c r="H88" s="222"/>
      <c r="I88" s="222"/>
      <c r="J88" s="222"/>
      <c r="K88" s="222"/>
      <c r="L88" s="222"/>
      <c r="M88" s="223"/>
    </row>
    <row r="89" spans="1:13" s="129" customFormat="1" x14ac:dyDescent="0.25">
      <c r="A89" s="20"/>
      <c r="B89" s="20"/>
      <c r="C89" s="221"/>
      <c r="D89" s="223"/>
      <c r="E89" s="221"/>
      <c r="F89" s="222"/>
      <c r="G89" s="222"/>
      <c r="H89" s="222"/>
      <c r="I89" s="222"/>
      <c r="J89" s="222"/>
      <c r="K89" s="222"/>
      <c r="L89" s="222"/>
      <c r="M89" s="223"/>
    </row>
    <row r="90" spans="1:13" s="129" customFormat="1" x14ac:dyDescent="0.25">
      <c r="A90" s="20"/>
      <c r="B90" s="20"/>
      <c r="C90" s="221"/>
      <c r="D90" s="223"/>
      <c r="E90" s="221"/>
      <c r="F90" s="222"/>
      <c r="G90" s="222"/>
      <c r="H90" s="222"/>
      <c r="I90" s="222"/>
      <c r="J90" s="222"/>
      <c r="K90" s="222"/>
      <c r="L90" s="222"/>
      <c r="M90" s="223"/>
    </row>
    <row r="91" spans="1:13" s="129" customFormat="1" x14ac:dyDescent="0.25">
      <c r="A91" s="20"/>
      <c r="B91" s="20"/>
      <c r="C91" s="221"/>
      <c r="D91" s="223"/>
      <c r="E91" s="221"/>
      <c r="F91" s="222"/>
      <c r="G91" s="222"/>
      <c r="H91" s="222"/>
      <c r="I91" s="222"/>
      <c r="J91" s="222"/>
      <c r="K91" s="222"/>
      <c r="L91" s="222"/>
      <c r="M91" s="223"/>
    </row>
    <row r="92" spans="1:13" x14ac:dyDescent="0.25">
      <c r="A92" s="135"/>
      <c r="B92" s="135"/>
      <c r="C92" s="221"/>
      <c r="D92" s="223"/>
      <c r="E92" s="221"/>
      <c r="F92" s="222"/>
      <c r="G92" s="222"/>
      <c r="H92" s="222"/>
      <c r="I92" s="222"/>
      <c r="J92" s="222"/>
      <c r="K92" s="222"/>
      <c r="L92" s="222"/>
      <c r="M92" s="223"/>
    </row>
    <row r="93" spans="1:13" ht="15" customHeight="1" x14ac:dyDescent="0.25">
      <c r="A93" s="136"/>
      <c r="B93" s="136"/>
      <c r="C93" s="233"/>
      <c r="D93" s="233"/>
      <c r="E93" s="233"/>
      <c r="F93" s="233"/>
      <c r="G93" s="233"/>
      <c r="H93" s="233"/>
      <c r="I93" s="233"/>
      <c r="J93" s="233"/>
      <c r="K93" s="233"/>
      <c r="L93" s="233"/>
      <c r="M93" s="233"/>
    </row>
    <row r="94" spans="1:13" ht="16.5" customHeight="1" x14ac:dyDescent="0.25">
      <c r="A94" s="227" t="s">
        <v>271</v>
      </c>
      <c r="B94" s="228"/>
      <c r="C94" s="228"/>
      <c r="D94" s="228"/>
      <c r="E94" s="228"/>
      <c r="F94" s="228"/>
      <c r="G94" s="228"/>
      <c r="H94" s="228"/>
      <c r="I94" s="228"/>
      <c r="J94" s="228"/>
      <c r="K94" s="228"/>
      <c r="L94" s="228"/>
      <c r="M94" s="229"/>
    </row>
    <row r="95" spans="1:13" ht="60" customHeight="1" x14ac:dyDescent="0.25">
      <c r="A95" s="230" t="s">
        <v>273</v>
      </c>
      <c r="B95" s="231"/>
      <c r="C95" s="231"/>
      <c r="D95" s="231"/>
      <c r="E95" s="231"/>
      <c r="F95" s="231"/>
      <c r="G95" s="231"/>
      <c r="H95" s="231"/>
      <c r="I95" s="231"/>
      <c r="J95" s="231"/>
      <c r="K95" s="231"/>
      <c r="L95" s="231"/>
      <c r="M95" s="232"/>
    </row>
    <row r="96" spans="1:13" s="108" customFormat="1" ht="20" customHeight="1" x14ac:dyDescent="0.25">
      <c r="A96" s="130" t="s">
        <v>255</v>
      </c>
      <c r="B96" s="131" t="s">
        <v>256</v>
      </c>
      <c r="C96" s="171" t="s">
        <v>257</v>
      </c>
      <c r="D96" s="190"/>
      <c r="E96" s="194" t="s">
        <v>261</v>
      </c>
      <c r="F96" s="195"/>
      <c r="G96" s="195"/>
      <c r="H96" s="195"/>
      <c r="I96" s="195"/>
      <c r="J96" s="195"/>
      <c r="K96" s="195"/>
      <c r="L96" s="195"/>
      <c r="M96" s="196"/>
    </row>
    <row r="97" spans="1:13" s="37" customFormat="1" ht="31" customHeight="1" x14ac:dyDescent="0.35">
      <c r="A97" s="137" t="s">
        <v>272</v>
      </c>
      <c r="B97" s="137" t="s">
        <v>274</v>
      </c>
      <c r="C97" s="224" t="s">
        <v>275</v>
      </c>
      <c r="D97" s="226"/>
      <c r="E97" s="224" t="s">
        <v>276</v>
      </c>
      <c r="F97" s="225"/>
      <c r="G97" s="225"/>
      <c r="H97" s="225"/>
      <c r="I97" s="225"/>
      <c r="J97" s="225"/>
      <c r="K97" s="225"/>
      <c r="L97" s="225"/>
      <c r="M97" s="226"/>
    </row>
    <row r="98" spans="1:13" x14ac:dyDescent="0.25">
      <c r="A98" s="20"/>
      <c r="B98" s="20"/>
      <c r="C98" s="236"/>
      <c r="D98" s="223"/>
      <c r="E98" s="221"/>
      <c r="F98" s="222"/>
      <c r="G98" s="222"/>
      <c r="H98" s="222"/>
      <c r="I98" s="222"/>
      <c r="J98" s="222"/>
      <c r="K98" s="222"/>
      <c r="L98" s="222"/>
      <c r="M98" s="223"/>
    </row>
    <row r="99" spans="1:13" s="129" customFormat="1" x14ac:dyDescent="0.25">
      <c r="A99" s="20"/>
      <c r="B99" s="20"/>
      <c r="C99" s="236"/>
      <c r="D99" s="237"/>
      <c r="E99" s="221"/>
      <c r="F99" s="222"/>
      <c r="G99" s="222"/>
      <c r="H99" s="222"/>
      <c r="I99" s="222"/>
      <c r="J99" s="222"/>
      <c r="K99" s="222"/>
      <c r="L99" s="222"/>
      <c r="M99" s="223"/>
    </row>
    <row r="100" spans="1:13" s="129" customFormat="1" x14ac:dyDescent="0.25">
      <c r="A100" s="20"/>
      <c r="B100" s="20"/>
      <c r="C100" s="236"/>
      <c r="D100" s="237"/>
      <c r="E100" s="221"/>
      <c r="F100" s="222"/>
      <c r="G100" s="222"/>
      <c r="H100" s="222"/>
      <c r="I100" s="222"/>
      <c r="J100" s="222"/>
      <c r="K100" s="222"/>
      <c r="L100" s="222"/>
      <c r="M100" s="223"/>
    </row>
    <row r="101" spans="1:13" x14ac:dyDescent="0.25">
      <c r="A101" s="20"/>
      <c r="B101" s="20"/>
      <c r="C101" s="221"/>
      <c r="D101" s="223"/>
      <c r="E101" s="221"/>
      <c r="F101" s="222"/>
      <c r="G101" s="222"/>
      <c r="H101" s="222"/>
      <c r="I101" s="222"/>
      <c r="J101" s="222"/>
      <c r="K101" s="222"/>
      <c r="L101" s="222"/>
      <c r="M101" s="223"/>
    </row>
    <row r="102" spans="1:13" x14ac:dyDescent="0.25">
      <c r="A102" s="20"/>
      <c r="B102" s="20"/>
      <c r="C102" s="221"/>
      <c r="D102" s="223"/>
      <c r="E102" s="221"/>
      <c r="F102" s="222"/>
      <c r="G102" s="222"/>
      <c r="H102" s="222"/>
      <c r="I102" s="222"/>
      <c r="J102" s="222"/>
      <c r="K102" s="222"/>
      <c r="L102" s="222"/>
      <c r="M102" s="223"/>
    </row>
    <row r="103" spans="1:13" x14ac:dyDescent="0.25">
      <c r="A103" s="20"/>
      <c r="B103" s="20"/>
      <c r="C103" s="221"/>
      <c r="D103" s="223"/>
      <c r="E103" s="221"/>
      <c r="F103" s="222"/>
      <c r="G103" s="222"/>
      <c r="H103" s="222"/>
      <c r="I103" s="222"/>
      <c r="J103" s="222"/>
      <c r="K103" s="222"/>
      <c r="L103" s="222"/>
      <c r="M103" s="223"/>
    </row>
    <row r="104" spans="1:13" x14ac:dyDescent="0.25">
      <c r="A104" s="20"/>
      <c r="B104" s="20"/>
      <c r="C104" s="221"/>
      <c r="D104" s="223"/>
      <c r="E104" s="221"/>
      <c r="F104" s="222"/>
      <c r="G104" s="222"/>
      <c r="H104" s="222"/>
      <c r="I104" s="222"/>
      <c r="J104" s="222"/>
      <c r="K104" s="222"/>
      <c r="L104" s="222"/>
      <c r="M104" s="223"/>
    </row>
    <row r="105" spans="1:13" x14ac:dyDescent="0.25">
      <c r="A105" s="20"/>
      <c r="B105" s="20"/>
      <c r="C105" s="221"/>
      <c r="D105" s="223"/>
      <c r="E105" s="221"/>
      <c r="F105" s="222"/>
      <c r="G105" s="222"/>
      <c r="H105" s="222"/>
      <c r="I105" s="222"/>
      <c r="J105" s="222"/>
      <c r="K105" s="222"/>
      <c r="L105" s="222"/>
      <c r="M105" s="223"/>
    </row>
    <row r="106" spans="1:13" x14ac:dyDescent="0.25">
      <c r="A106" s="20"/>
      <c r="B106" s="20"/>
      <c r="C106" s="221"/>
      <c r="D106" s="223"/>
      <c r="E106" s="221"/>
      <c r="F106" s="222"/>
      <c r="G106" s="222"/>
      <c r="H106" s="222"/>
      <c r="I106" s="222"/>
      <c r="J106" s="222"/>
      <c r="K106" s="222"/>
      <c r="L106" s="222"/>
      <c r="M106" s="223"/>
    </row>
    <row r="107" spans="1:13" s="129" customFormat="1" x14ac:dyDescent="0.25">
      <c r="A107" s="20"/>
      <c r="B107" s="20"/>
      <c r="C107" s="221"/>
      <c r="D107" s="223"/>
      <c r="E107" s="221"/>
      <c r="F107" s="222"/>
      <c r="G107" s="222"/>
      <c r="H107" s="222"/>
      <c r="I107" s="222"/>
      <c r="J107" s="222"/>
      <c r="K107" s="222"/>
      <c r="L107" s="222"/>
      <c r="M107" s="223"/>
    </row>
    <row r="108" spans="1:13" s="129" customFormat="1" x14ac:dyDescent="0.25">
      <c r="A108" s="20"/>
      <c r="B108" s="20"/>
      <c r="C108" s="221"/>
      <c r="D108" s="223"/>
      <c r="E108" s="221"/>
      <c r="F108" s="222"/>
      <c r="G108" s="222"/>
      <c r="H108" s="222"/>
      <c r="I108" s="222"/>
      <c r="J108" s="222"/>
      <c r="K108" s="222"/>
      <c r="L108" s="222"/>
      <c r="M108" s="223"/>
    </row>
    <row r="109" spans="1:13" s="129" customFormat="1" x14ac:dyDescent="0.25">
      <c r="A109" s="20"/>
      <c r="B109" s="20"/>
      <c r="C109" s="221"/>
      <c r="D109" s="223"/>
      <c r="E109" s="221"/>
      <c r="F109" s="222"/>
      <c r="G109" s="222"/>
      <c r="H109" s="222"/>
      <c r="I109" s="222"/>
      <c r="J109" s="222"/>
      <c r="K109" s="222"/>
      <c r="L109" s="222"/>
      <c r="M109" s="223"/>
    </row>
    <row r="110" spans="1:13" s="129" customFormat="1" x14ac:dyDescent="0.25">
      <c r="A110" s="20"/>
      <c r="B110" s="20"/>
      <c r="C110" s="221"/>
      <c r="D110" s="223"/>
      <c r="E110" s="221"/>
      <c r="F110" s="222"/>
      <c r="G110" s="222"/>
      <c r="H110" s="222"/>
      <c r="I110" s="222"/>
      <c r="J110" s="222"/>
      <c r="K110" s="222"/>
      <c r="L110" s="222"/>
      <c r="M110" s="223"/>
    </row>
    <row r="111" spans="1:13" s="129" customFormat="1" x14ac:dyDescent="0.25">
      <c r="A111" s="20"/>
      <c r="B111" s="20"/>
      <c r="C111" s="221"/>
      <c r="D111" s="223"/>
      <c r="E111" s="221"/>
      <c r="F111" s="222"/>
      <c r="G111" s="222"/>
      <c r="H111" s="222"/>
      <c r="I111" s="222"/>
      <c r="J111" s="222"/>
      <c r="K111" s="222"/>
      <c r="L111" s="222"/>
      <c r="M111" s="223"/>
    </row>
    <row r="112" spans="1:13" x14ac:dyDescent="0.25">
      <c r="A112" s="20"/>
      <c r="B112" s="20"/>
      <c r="C112" s="221"/>
      <c r="D112" s="223"/>
      <c r="E112" s="221"/>
      <c r="F112" s="222"/>
      <c r="G112" s="222"/>
      <c r="H112" s="222"/>
      <c r="I112" s="222"/>
      <c r="J112" s="222"/>
      <c r="K112" s="222"/>
      <c r="L112" s="222"/>
      <c r="M112" s="223"/>
    </row>
    <row r="113" spans="1:13" s="129" customFormat="1" x14ac:dyDescent="0.25">
      <c r="A113" s="20"/>
      <c r="B113" s="20"/>
      <c r="C113" s="221"/>
      <c r="D113" s="223"/>
      <c r="E113" s="221"/>
      <c r="F113" s="222"/>
      <c r="G113" s="222"/>
      <c r="H113" s="222"/>
      <c r="I113" s="222"/>
      <c r="J113" s="222"/>
      <c r="K113" s="222"/>
      <c r="L113" s="222"/>
      <c r="M113" s="223"/>
    </row>
    <row r="114" spans="1:13" s="129" customFormat="1" x14ac:dyDescent="0.25">
      <c r="A114" s="20"/>
      <c r="B114" s="20"/>
      <c r="C114" s="221"/>
      <c r="D114" s="223"/>
      <c r="E114" s="221"/>
      <c r="F114" s="222"/>
      <c r="G114" s="222"/>
      <c r="H114" s="222"/>
      <c r="I114" s="222"/>
      <c r="J114" s="222"/>
      <c r="K114" s="222"/>
      <c r="L114" s="222"/>
      <c r="M114" s="223"/>
    </row>
    <row r="115" spans="1:13" s="129" customFormat="1" x14ac:dyDescent="0.25">
      <c r="A115" s="20"/>
      <c r="B115" s="20"/>
      <c r="C115" s="221"/>
      <c r="D115" s="223"/>
      <c r="E115" s="221"/>
      <c r="F115" s="222"/>
      <c r="G115" s="222"/>
      <c r="H115" s="222"/>
      <c r="I115" s="222"/>
      <c r="J115" s="222"/>
      <c r="K115" s="222"/>
      <c r="L115" s="222"/>
      <c r="M115" s="223"/>
    </row>
    <row r="116" spans="1:13" x14ac:dyDescent="0.25">
      <c r="A116" s="20"/>
      <c r="B116" s="20"/>
      <c r="C116" s="221"/>
      <c r="D116" s="223"/>
      <c r="E116" s="221"/>
      <c r="F116" s="222"/>
      <c r="G116" s="222"/>
      <c r="H116" s="222"/>
      <c r="I116" s="222"/>
      <c r="J116" s="222"/>
      <c r="K116" s="222"/>
      <c r="L116" s="222"/>
      <c r="M116" s="223"/>
    </row>
    <row r="117" spans="1:13" x14ac:dyDescent="0.25">
      <c r="A117" s="135"/>
      <c r="B117" s="135"/>
      <c r="C117" s="234"/>
      <c r="D117" s="235"/>
      <c r="E117" s="221"/>
      <c r="F117" s="222"/>
      <c r="G117" s="222"/>
      <c r="H117" s="222"/>
      <c r="I117" s="222"/>
      <c r="J117" s="222"/>
      <c r="K117" s="222"/>
      <c r="L117" s="222"/>
      <c r="M117" s="223"/>
    </row>
    <row r="118" spans="1:13" ht="15" customHeight="1" x14ac:dyDescent="0.25">
      <c r="A118" s="132"/>
      <c r="B118" s="133"/>
      <c r="C118" s="133"/>
      <c r="D118" s="133"/>
      <c r="E118" s="133"/>
      <c r="F118" s="129"/>
      <c r="G118" s="129"/>
      <c r="H118" s="129"/>
      <c r="I118" s="129"/>
      <c r="J118" s="129"/>
      <c r="K118" s="129"/>
      <c r="L118" s="129"/>
      <c r="M118" s="129"/>
    </row>
    <row r="119" spans="1:13" ht="31.5" customHeight="1" x14ac:dyDescent="0.25">
      <c r="A119" s="200" t="s">
        <v>280</v>
      </c>
      <c r="B119" s="201"/>
      <c r="C119" s="201"/>
      <c r="D119" s="201"/>
      <c r="E119" s="201"/>
      <c r="F119" s="201"/>
      <c r="G119" s="201"/>
      <c r="H119" s="201"/>
      <c r="I119" s="201"/>
      <c r="J119" s="201"/>
      <c r="K119" s="201"/>
      <c r="L119" s="201"/>
      <c r="M119" s="202"/>
    </row>
    <row r="120" spans="1:13" ht="30" customHeight="1" x14ac:dyDescent="0.25">
      <c r="A120" s="207" t="s">
        <v>184</v>
      </c>
      <c r="B120" s="207"/>
      <c r="C120" s="207"/>
      <c r="D120" s="208" t="s">
        <v>154</v>
      </c>
      <c r="E120" s="208"/>
      <c r="F120" s="209" t="s">
        <v>235</v>
      </c>
      <c r="G120" s="208"/>
      <c r="H120" s="209" t="s">
        <v>229</v>
      </c>
      <c r="I120" s="208"/>
      <c r="J120" s="209" t="s">
        <v>230</v>
      </c>
      <c r="K120" s="208"/>
      <c r="L120" s="209" t="s">
        <v>231</v>
      </c>
      <c r="M120" s="208"/>
    </row>
    <row r="121" spans="1:13" x14ac:dyDescent="0.25">
      <c r="A121" s="205"/>
      <c r="B121" s="205"/>
      <c r="C121" s="205"/>
      <c r="D121" s="205"/>
      <c r="E121" s="205"/>
      <c r="F121" s="203"/>
      <c r="G121" s="203"/>
      <c r="H121" s="206"/>
      <c r="I121" s="206"/>
      <c r="J121" s="206"/>
      <c r="K121" s="206"/>
      <c r="L121" s="204"/>
      <c r="M121" s="204"/>
    </row>
    <row r="122" spans="1:13" x14ac:dyDescent="0.25">
      <c r="A122" s="205"/>
      <c r="B122" s="205"/>
      <c r="C122" s="205"/>
      <c r="D122" s="205"/>
      <c r="E122" s="205"/>
      <c r="F122" s="203"/>
      <c r="G122" s="203"/>
      <c r="H122" s="206"/>
      <c r="I122" s="206"/>
      <c r="J122" s="206"/>
      <c r="K122" s="206"/>
      <c r="L122" s="204"/>
      <c r="M122" s="204"/>
    </row>
    <row r="123" spans="1:13" x14ac:dyDescent="0.25">
      <c r="A123" s="205"/>
      <c r="B123" s="205"/>
      <c r="C123" s="205"/>
      <c r="D123" s="205"/>
      <c r="E123" s="205"/>
      <c r="F123" s="203"/>
      <c r="G123" s="203"/>
      <c r="H123" s="206"/>
      <c r="I123" s="206"/>
      <c r="J123" s="206"/>
      <c r="K123" s="206"/>
      <c r="L123" s="204"/>
      <c r="M123" s="204"/>
    </row>
    <row r="124" spans="1:13" x14ac:dyDescent="0.25">
      <c r="A124" s="205"/>
      <c r="B124" s="205"/>
      <c r="C124" s="205"/>
      <c r="D124" s="205"/>
      <c r="E124" s="205"/>
      <c r="F124" s="203"/>
      <c r="G124" s="203"/>
      <c r="H124" s="206"/>
      <c r="I124" s="206"/>
      <c r="J124" s="206"/>
      <c r="K124" s="206"/>
      <c r="L124" s="204"/>
      <c r="M124" s="204"/>
    </row>
    <row r="125" spans="1:13" x14ac:dyDescent="0.25">
      <c r="A125" s="205"/>
      <c r="B125" s="205"/>
      <c r="C125" s="205"/>
      <c r="D125" s="205"/>
      <c r="E125" s="205"/>
      <c r="F125" s="203"/>
      <c r="G125" s="203"/>
      <c r="H125" s="206"/>
      <c r="I125" s="206"/>
      <c r="J125" s="206"/>
      <c r="K125" s="206"/>
      <c r="L125" s="204"/>
      <c r="M125" s="204"/>
    </row>
    <row r="126" spans="1:13" x14ac:dyDescent="0.25">
      <c r="A126" s="205"/>
      <c r="B126" s="205"/>
      <c r="C126" s="205"/>
      <c r="D126" s="205"/>
      <c r="E126" s="205"/>
      <c r="F126" s="203"/>
      <c r="G126" s="203"/>
      <c r="H126" s="206"/>
      <c r="I126" s="206"/>
      <c r="J126" s="206"/>
      <c r="K126" s="206"/>
      <c r="L126" s="204"/>
      <c r="M126" s="204"/>
    </row>
    <row r="127" spans="1:13" x14ac:dyDescent="0.25">
      <c r="A127" s="205"/>
      <c r="B127" s="205"/>
      <c r="C127" s="205"/>
      <c r="D127" s="205"/>
      <c r="E127" s="205"/>
      <c r="F127" s="203"/>
      <c r="G127" s="203"/>
      <c r="H127" s="206"/>
      <c r="I127" s="206"/>
      <c r="J127" s="206"/>
      <c r="K127" s="206"/>
      <c r="L127" s="204"/>
      <c r="M127" s="204"/>
    </row>
    <row r="128" spans="1:13" x14ac:dyDescent="0.25">
      <c r="A128" s="205"/>
      <c r="B128" s="205"/>
      <c r="C128" s="205"/>
      <c r="D128" s="205"/>
      <c r="E128" s="205"/>
      <c r="F128" s="203"/>
      <c r="G128" s="203"/>
      <c r="H128" s="206"/>
      <c r="I128" s="206"/>
      <c r="J128" s="206"/>
      <c r="K128" s="206"/>
      <c r="L128" s="204"/>
      <c r="M128" s="204"/>
    </row>
    <row r="129" spans="1:13" x14ac:dyDescent="0.25">
      <c r="A129" s="204"/>
      <c r="B129" s="204"/>
      <c r="C129" s="204"/>
      <c r="D129" s="204"/>
      <c r="E129" s="204"/>
      <c r="F129" s="203"/>
      <c r="G129" s="203"/>
      <c r="H129" s="203"/>
      <c r="I129" s="203"/>
      <c r="J129" s="203"/>
      <c r="K129" s="203"/>
      <c r="L129" s="204"/>
      <c r="M129" s="204"/>
    </row>
    <row r="130" spans="1:13" x14ac:dyDescent="0.25">
      <c r="A130" s="108"/>
      <c r="B130" s="129"/>
      <c r="C130" s="129"/>
      <c r="D130" s="129"/>
      <c r="E130" s="129"/>
      <c r="F130" s="129"/>
      <c r="G130" s="129"/>
      <c r="H130" s="129"/>
      <c r="I130" s="129"/>
      <c r="J130" s="129"/>
      <c r="K130" s="129"/>
      <c r="L130" s="129"/>
      <c r="M130" s="129"/>
    </row>
    <row r="131" spans="1:13" s="38" customFormat="1" ht="30" customHeight="1" x14ac:dyDescent="0.35">
      <c r="A131" s="200" t="s">
        <v>281</v>
      </c>
      <c r="B131" s="201"/>
      <c r="C131" s="201"/>
      <c r="D131" s="201"/>
      <c r="E131" s="201"/>
      <c r="F131" s="201"/>
      <c r="G131" s="201"/>
      <c r="H131" s="201"/>
      <c r="I131" s="201"/>
      <c r="J131" s="201"/>
      <c r="K131" s="201"/>
      <c r="L131" s="201"/>
      <c r="M131" s="202"/>
    </row>
    <row r="132" spans="1:13" ht="30" customHeight="1" x14ac:dyDescent="0.25">
      <c r="A132" s="207" t="s">
        <v>184</v>
      </c>
      <c r="B132" s="207"/>
      <c r="C132" s="207"/>
      <c r="D132" s="208" t="s">
        <v>154</v>
      </c>
      <c r="E132" s="208"/>
      <c r="F132" s="209" t="s">
        <v>236</v>
      </c>
      <c r="G132" s="208"/>
      <c r="H132" s="209" t="s">
        <v>229</v>
      </c>
      <c r="I132" s="208"/>
      <c r="J132" s="209" t="s">
        <v>230</v>
      </c>
      <c r="K132" s="208"/>
      <c r="L132" s="209" t="s">
        <v>231</v>
      </c>
      <c r="M132" s="208"/>
    </row>
    <row r="133" spans="1:13" x14ac:dyDescent="0.25">
      <c r="A133" s="205"/>
      <c r="B133" s="205"/>
      <c r="C133" s="205"/>
      <c r="D133" s="205"/>
      <c r="E133" s="205"/>
      <c r="F133" s="203"/>
      <c r="G133" s="203"/>
      <c r="H133" s="206"/>
      <c r="I133" s="206"/>
      <c r="J133" s="206"/>
      <c r="K133" s="206"/>
      <c r="L133" s="203"/>
      <c r="M133" s="203"/>
    </row>
    <row r="134" spans="1:13" x14ac:dyDescent="0.25">
      <c r="A134" s="205"/>
      <c r="B134" s="205"/>
      <c r="C134" s="205"/>
      <c r="D134" s="205"/>
      <c r="E134" s="205"/>
      <c r="F134" s="203"/>
      <c r="G134" s="203"/>
      <c r="H134" s="206"/>
      <c r="I134" s="206"/>
      <c r="J134" s="206"/>
      <c r="K134" s="206"/>
      <c r="L134" s="203"/>
      <c r="M134" s="203"/>
    </row>
    <row r="135" spans="1:13" x14ac:dyDescent="0.25">
      <c r="A135" s="205"/>
      <c r="B135" s="205"/>
      <c r="C135" s="205"/>
      <c r="D135" s="205"/>
      <c r="E135" s="205"/>
      <c r="F135" s="203"/>
      <c r="G135" s="203"/>
      <c r="H135" s="206"/>
      <c r="I135" s="206"/>
      <c r="J135" s="206"/>
      <c r="K135" s="206"/>
      <c r="L135" s="203"/>
      <c r="M135" s="203"/>
    </row>
    <row r="136" spans="1:13" x14ac:dyDescent="0.25">
      <c r="A136" s="205"/>
      <c r="B136" s="205"/>
      <c r="C136" s="205"/>
      <c r="D136" s="205"/>
      <c r="E136" s="205"/>
      <c r="F136" s="203"/>
      <c r="G136" s="203"/>
      <c r="H136" s="206"/>
      <c r="I136" s="206"/>
      <c r="J136" s="206"/>
      <c r="K136" s="206"/>
      <c r="L136" s="203"/>
      <c r="M136" s="203"/>
    </row>
    <row r="137" spans="1:13" x14ac:dyDescent="0.25">
      <c r="A137" s="205"/>
      <c r="B137" s="205"/>
      <c r="C137" s="205"/>
      <c r="D137" s="205"/>
      <c r="E137" s="205"/>
      <c r="F137" s="203"/>
      <c r="G137" s="203"/>
      <c r="H137" s="206"/>
      <c r="I137" s="206"/>
      <c r="J137" s="206"/>
      <c r="K137" s="206"/>
      <c r="L137" s="203"/>
      <c r="M137" s="203"/>
    </row>
    <row r="138" spans="1:13" x14ac:dyDescent="0.25">
      <c r="A138" s="205"/>
      <c r="B138" s="205"/>
      <c r="C138" s="205"/>
      <c r="D138" s="205"/>
      <c r="E138" s="205"/>
      <c r="F138" s="203"/>
      <c r="G138" s="203"/>
      <c r="H138" s="206"/>
      <c r="I138" s="206"/>
      <c r="J138" s="206"/>
      <c r="K138" s="206"/>
      <c r="L138" s="203"/>
      <c r="M138" s="203"/>
    </row>
    <row r="139" spans="1:13" x14ac:dyDescent="0.25">
      <c r="A139" s="205"/>
      <c r="B139" s="205"/>
      <c r="C139" s="205"/>
      <c r="D139" s="205"/>
      <c r="E139" s="205"/>
      <c r="F139" s="203"/>
      <c r="G139" s="203"/>
      <c r="H139" s="206"/>
      <c r="I139" s="206"/>
      <c r="J139" s="206"/>
      <c r="K139" s="206"/>
      <c r="L139" s="203"/>
      <c r="M139" s="203"/>
    </row>
    <row r="140" spans="1:13" x14ac:dyDescent="0.25">
      <c r="A140" s="205"/>
      <c r="B140" s="205"/>
      <c r="C140" s="205"/>
      <c r="D140" s="205"/>
      <c r="E140" s="205"/>
      <c r="F140" s="203"/>
      <c r="G140" s="203"/>
      <c r="H140" s="206"/>
      <c r="I140" s="206"/>
      <c r="J140" s="206"/>
      <c r="K140" s="206"/>
      <c r="L140" s="203"/>
      <c r="M140" s="203"/>
    </row>
    <row r="141" spans="1:13" x14ac:dyDescent="0.25">
      <c r="A141" s="204"/>
      <c r="B141" s="204"/>
      <c r="C141" s="204"/>
      <c r="D141" s="204"/>
      <c r="E141" s="204"/>
      <c r="F141" s="203"/>
      <c r="G141" s="203"/>
      <c r="H141" s="203"/>
      <c r="I141" s="203"/>
      <c r="J141" s="203"/>
      <c r="K141" s="203"/>
      <c r="L141" s="203"/>
      <c r="M141" s="203"/>
    </row>
    <row r="142" spans="1:13" x14ac:dyDescent="0.25">
      <c r="A142" s="129"/>
      <c r="B142" s="129"/>
      <c r="C142" s="129"/>
      <c r="D142" s="129"/>
      <c r="E142" s="129"/>
      <c r="F142" s="129"/>
      <c r="G142" s="129"/>
      <c r="H142" s="129"/>
      <c r="I142" s="129"/>
      <c r="J142" s="129"/>
      <c r="K142" s="129"/>
      <c r="L142" s="129"/>
      <c r="M142" s="129"/>
    </row>
    <row r="143" spans="1:13" ht="30.5" customHeight="1" x14ac:dyDescent="0.25">
      <c r="A143" s="210" t="s">
        <v>282</v>
      </c>
      <c r="B143" s="211"/>
      <c r="C143" s="211"/>
      <c r="D143" s="211"/>
      <c r="E143" s="211"/>
      <c r="F143" s="211"/>
      <c r="G143" s="211"/>
      <c r="H143" s="211"/>
      <c r="I143" s="211"/>
      <c r="J143" s="211"/>
      <c r="K143" s="211"/>
      <c r="L143" s="211"/>
      <c r="M143" s="212"/>
    </row>
    <row r="144" spans="1:13" ht="13" x14ac:dyDescent="0.25">
      <c r="A144" s="197" t="s">
        <v>232</v>
      </c>
      <c r="B144" s="198"/>
      <c r="C144" s="198"/>
      <c r="D144" s="198"/>
      <c r="E144" s="198"/>
      <c r="F144" s="198"/>
      <c r="G144" s="198"/>
      <c r="H144" s="198"/>
      <c r="I144" s="198"/>
      <c r="J144" s="198"/>
      <c r="K144" s="198"/>
      <c r="L144" s="198"/>
      <c r="M144" s="199"/>
    </row>
    <row r="145" spans="1:13" x14ac:dyDescent="0.25">
      <c r="A145" s="110"/>
      <c r="B145" s="111"/>
      <c r="C145" s="111"/>
      <c r="D145" s="111"/>
      <c r="E145" s="111"/>
      <c r="F145" s="111"/>
      <c r="G145" s="111"/>
      <c r="H145" s="111"/>
      <c r="I145" s="111"/>
      <c r="J145" s="111"/>
      <c r="K145" s="111"/>
      <c r="L145" s="111"/>
      <c r="M145" s="112"/>
    </row>
    <row r="146" spans="1:13" x14ac:dyDescent="0.25">
      <c r="A146" s="110"/>
      <c r="B146" s="111"/>
      <c r="C146" s="111"/>
      <c r="D146" s="111"/>
      <c r="E146" s="111"/>
      <c r="F146" s="111"/>
      <c r="G146" s="111"/>
      <c r="H146" s="111"/>
      <c r="I146" s="111"/>
      <c r="J146" s="111"/>
      <c r="K146" s="111"/>
      <c r="L146" s="111"/>
      <c r="M146" s="112"/>
    </row>
    <row r="147" spans="1:13" x14ac:dyDescent="0.25">
      <c r="A147" s="110"/>
      <c r="B147" s="111"/>
      <c r="C147" s="111"/>
      <c r="D147" s="111"/>
      <c r="E147" s="111"/>
      <c r="F147" s="111"/>
      <c r="G147" s="111"/>
      <c r="H147" s="111"/>
      <c r="I147" s="111"/>
      <c r="J147" s="111"/>
      <c r="K147" s="111"/>
      <c r="L147" s="111"/>
      <c r="M147" s="112"/>
    </row>
    <row r="148" spans="1:13" x14ac:dyDescent="0.25">
      <c r="A148" s="110"/>
      <c r="B148" s="111"/>
      <c r="C148" s="111"/>
      <c r="D148" s="111"/>
      <c r="E148" s="111"/>
      <c r="F148" s="111"/>
      <c r="G148" s="111"/>
      <c r="H148" s="111"/>
      <c r="I148" s="111"/>
      <c r="J148" s="111"/>
      <c r="K148" s="111"/>
      <c r="L148" s="111"/>
      <c r="M148" s="112"/>
    </row>
    <row r="149" spans="1:13" x14ac:dyDescent="0.25">
      <c r="A149" s="113"/>
      <c r="B149" s="114"/>
      <c r="C149" s="114"/>
      <c r="D149" s="114"/>
      <c r="E149" s="114"/>
      <c r="F149" s="114"/>
      <c r="G149" s="114"/>
      <c r="H149" s="114"/>
      <c r="I149" s="114"/>
      <c r="J149" s="114"/>
      <c r="K149" s="114"/>
      <c r="L149" s="114"/>
      <c r="M149" s="115"/>
    </row>
    <row r="150" spans="1:13" ht="13" x14ac:dyDescent="0.25">
      <c r="A150" s="197" t="s">
        <v>233</v>
      </c>
      <c r="B150" s="198"/>
      <c r="C150" s="198"/>
      <c r="D150" s="198"/>
      <c r="E150" s="198"/>
      <c r="F150" s="198"/>
      <c r="G150" s="198"/>
      <c r="H150" s="198"/>
      <c r="I150" s="198"/>
      <c r="J150" s="198"/>
      <c r="K150" s="198"/>
      <c r="L150" s="198"/>
      <c r="M150" s="199"/>
    </row>
    <row r="151" spans="1:13" x14ac:dyDescent="0.25">
      <c r="A151" s="110"/>
      <c r="B151" s="111"/>
      <c r="C151" s="111"/>
      <c r="D151" s="111"/>
      <c r="E151" s="111"/>
      <c r="F151" s="111"/>
      <c r="G151" s="111"/>
      <c r="H151" s="111"/>
      <c r="I151" s="111"/>
      <c r="J151" s="111"/>
      <c r="K151" s="111"/>
      <c r="L151" s="111"/>
      <c r="M151" s="112"/>
    </row>
    <row r="152" spans="1:13" x14ac:dyDescent="0.25">
      <c r="A152" s="110"/>
      <c r="B152" s="111"/>
      <c r="C152" s="111"/>
      <c r="D152" s="111"/>
      <c r="E152" s="111"/>
      <c r="F152" s="111"/>
      <c r="G152" s="111"/>
      <c r="H152" s="111"/>
      <c r="I152" s="111"/>
      <c r="J152" s="111"/>
      <c r="K152" s="111"/>
      <c r="L152" s="111"/>
      <c r="M152" s="112"/>
    </row>
    <row r="153" spans="1:13" x14ac:dyDescent="0.25">
      <c r="A153" s="110"/>
      <c r="B153" s="111"/>
      <c r="C153" s="111"/>
      <c r="D153" s="111"/>
      <c r="E153" s="111"/>
      <c r="F153" s="111"/>
      <c r="G153" s="111"/>
      <c r="H153" s="111"/>
      <c r="I153" s="111"/>
      <c r="J153" s="111"/>
      <c r="K153" s="111"/>
      <c r="L153" s="111"/>
      <c r="M153" s="112"/>
    </row>
    <row r="154" spans="1:13" x14ac:dyDescent="0.25">
      <c r="A154" s="110"/>
      <c r="B154" s="111"/>
      <c r="C154" s="111"/>
      <c r="D154" s="111"/>
      <c r="E154" s="111"/>
      <c r="F154" s="111"/>
      <c r="G154" s="111"/>
      <c r="H154" s="111"/>
      <c r="I154" s="111"/>
      <c r="J154" s="111"/>
      <c r="K154" s="111"/>
      <c r="L154" s="111"/>
      <c r="M154" s="112"/>
    </row>
    <row r="155" spans="1:13" x14ac:dyDescent="0.25">
      <c r="A155" s="113"/>
      <c r="B155" s="114"/>
      <c r="C155" s="114"/>
      <c r="D155" s="114"/>
      <c r="E155" s="114"/>
      <c r="F155" s="114"/>
      <c r="G155" s="114"/>
      <c r="H155" s="114"/>
      <c r="I155" s="114"/>
      <c r="J155" s="114"/>
      <c r="K155" s="114"/>
      <c r="L155" s="114"/>
      <c r="M155" s="115"/>
    </row>
    <row r="156" spans="1:13" ht="13" x14ac:dyDescent="0.25">
      <c r="A156" s="197" t="s">
        <v>234</v>
      </c>
      <c r="B156" s="198"/>
      <c r="C156" s="198"/>
      <c r="D156" s="198"/>
      <c r="E156" s="198"/>
      <c r="F156" s="198"/>
      <c r="G156" s="198"/>
      <c r="H156" s="198"/>
      <c r="I156" s="198"/>
      <c r="J156" s="198"/>
      <c r="K156" s="198"/>
      <c r="L156" s="198"/>
      <c r="M156" s="199"/>
    </row>
    <row r="157" spans="1:13" x14ac:dyDescent="0.25">
      <c r="A157" s="110"/>
      <c r="B157" s="111"/>
      <c r="C157" s="111"/>
      <c r="D157" s="111"/>
      <c r="E157" s="111"/>
      <c r="F157" s="111"/>
      <c r="G157" s="111"/>
      <c r="H157" s="111"/>
      <c r="I157" s="111"/>
      <c r="J157" s="111"/>
      <c r="K157" s="111"/>
      <c r="L157" s="111"/>
      <c r="M157" s="112"/>
    </row>
    <row r="158" spans="1:13" x14ac:dyDescent="0.25">
      <c r="A158" s="110"/>
      <c r="B158" s="111"/>
      <c r="C158" s="111"/>
      <c r="D158" s="111"/>
      <c r="E158" s="111"/>
      <c r="F158" s="111"/>
      <c r="G158" s="111"/>
      <c r="H158" s="111"/>
      <c r="I158" s="111"/>
      <c r="J158" s="111"/>
      <c r="K158" s="111"/>
      <c r="L158" s="111"/>
      <c r="M158" s="112"/>
    </row>
    <row r="159" spans="1:13" x14ac:dyDescent="0.25">
      <c r="A159" s="110"/>
      <c r="B159" s="111"/>
      <c r="C159" s="111"/>
      <c r="D159" s="111"/>
      <c r="E159" s="111"/>
      <c r="F159" s="111"/>
      <c r="G159" s="111"/>
      <c r="H159" s="111"/>
      <c r="I159" s="111"/>
      <c r="J159" s="111"/>
      <c r="K159" s="111"/>
      <c r="L159" s="111"/>
      <c r="M159" s="112"/>
    </row>
    <row r="160" spans="1:13" x14ac:dyDescent="0.25">
      <c r="A160" s="110"/>
      <c r="B160" s="111"/>
      <c r="C160" s="111"/>
      <c r="D160" s="111"/>
      <c r="E160" s="111"/>
      <c r="F160" s="111"/>
      <c r="G160" s="111"/>
      <c r="H160" s="111"/>
      <c r="I160" s="111"/>
      <c r="J160" s="111"/>
      <c r="K160" s="111"/>
      <c r="L160" s="111"/>
      <c r="M160" s="112"/>
    </row>
    <row r="161" spans="1:13" x14ac:dyDescent="0.25">
      <c r="A161" s="113"/>
      <c r="B161" s="114"/>
      <c r="C161" s="114"/>
      <c r="D161" s="114"/>
      <c r="E161" s="114"/>
      <c r="F161" s="114"/>
      <c r="G161" s="114"/>
      <c r="H161" s="114"/>
      <c r="I161" s="114"/>
      <c r="J161" s="114"/>
      <c r="K161" s="114"/>
      <c r="L161" s="114"/>
      <c r="M161" s="115"/>
    </row>
  </sheetData>
  <sheetProtection algorithmName="SHA-512" hashValue="db3hR5GNs6G75HP+a3qhwJci5aPzMODsZc09VPDkdPeZ6hQIcYXKh3rGexH5lNo9QAnPFQ6Z0suDsSQIdlE9fg==" saltValue="eMjwAkj9KHtIAwyyJJBD8w==" spinCount="100000" sheet="1" objects="1" scenarios="1" formatCells="0" formatColumns="0" formatRows="0" insertRows="0"/>
  <mergeCells count="246">
    <mergeCell ref="E108:M108"/>
    <mergeCell ref="E109:M109"/>
    <mergeCell ref="E110:M110"/>
    <mergeCell ref="E111:M111"/>
    <mergeCell ref="E113:M113"/>
    <mergeCell ref="E114:M114"/>
    <mergeCell ref="E115:M115"/>
    <mergeCell ref="C89:D89"/>
    <mergeCell ref="E89:M89"/>
    <mergeCell ref="C88:D88"/>
    <mergeCell ref="E88:M88"/>
    <mergeCell ref="C90:D90"/>
    <mergeCell ref="C91:D91"/>
    <mergeCell ref="E90:M90"/>
    <mergeCell ref="E91:M91"/>
    <mergeCell ref="E78:M78"/>
    <mergeCell ref="C78:D78"/>
    <mergeCell ref="E107:M107"/>
    <mergeCell ref="C71:D71"/>
    <mergeCell ref="C72:D72"/>
    <mergeCell ref="C73:D73"/>
    <mergeCell ref="C74:D74"/>
    <mergeCell ref="C75:D75"/>
    <mergeCell ref="C76:D76"/>
    <mergeCell ref="C77:D77"/>
    <mergeCell ref="C86:D86"/>
    <mergeCell ref="E86:M86"/>
    <mergeCell ref="B3:D3"/>
    <mergeCell ref="B2:D2"/>
    <mergeCell ref="E1:G3"/>
    <mergeCell ref="C105:D105"/>
    <mergeCell ref="E105:M105"/>
    <mergeCell ref="C106:D106"/>
    <mergeCell ref="E106:M106"/>
    <mergeCell ref="C112:D112"/>
    <mergeCell ref="E112:M112"/>
    <mergeCell ref="C85:D85"/>
    <mergeCell ref="E85:M85"/>
    <mergeCell ref="C87:D87"/>
    <mergeCell ref="E87:M87"/>
    <mergeCell ref="C92:D92"/>
    <mergeCell ref="E92:M92"/>
    <mergeCell ref="C97:D97"/>
    <mergeCell ref="E97:M97"/>
    <mergeCell ref="C80:D80"/>
    <mergeCell ref="E80:M80"/>
    <mergeCell ref="C81:D81"/>
    <mergeCell ref="E81:M81"/>
    <mergeCell ref="C82:D82"/>
    <mergeCell ref="E84:M84"/>
    <mergeCell ref="C67:D67"/>
    <mergeCell ref="C117:D117"/>
    <mergeCell ref="E117:M117"/>
    <mergeCell ref="C98:D98"/>
    <mergeCell ref="E98:M98"/>
    <mergeCell ref="C101:D101"/>
    <mergeCell ref="E101:M101"/>
    <mergeCell ref="C102:D102"/>
    <mergeCell ref="E102:M102"/>
    <mergeCell ref="C103:D103"/>
    <mergeCell ref="E103:M103"/>
    <mergeCell ref="C104:D104"/>
    <mergeCell ref="E104:M104"/>
    <mergeCell ref="C99:D99"/>
    <mergeCell ref="C100:D100"/>
    <mergeCell ref="C107:D107"/>
    <mergeCell ref="C108:D108"/>
    <mergeCell ref="C109:D109"/>
    <mergeCell ref="C110:D110"/>
    <mergeCell ref="C111:D111"/>
    <mergeCell ref="C113:D113"/>
    <mergeCell ref="C114:D114"/>
    <mergeCell ref="C115:D115"/>
    <mergeCell ref="E99:M99"/>
    <mergeCell ref="E100:M100"/>
    <mergeCell ref="E67:M67"/>
    <mergeCell ref="C68:D68"/>
    <mergeCell ref="E68:M68"/>
    <mergeCell ref="C79:D79"/>
    <mergeCell ref="E79:M79"/>
    <mergeCell ref="C116:D116"/>
    <mergeCell ref="E116:M116"/>
    <mergeCell ref="A64:M64"/>
    <mergeCell ref="A65:M65"/>
    <mergeCell ref="A94:M94"/>
    <mergeCell ref="A95:M95"/>
    <mergeCell ref="C93:D93"/>
    <mergeCell ref="E93:M93"/>
    <mergeCell ref="E69:M69"/>
    <mergeCell ref="E70:M70"/>
    <mergeCell ref="E71:M71"/>
    <mergeCell ref="E72:M72"/>
    <mergeCell ref="E73:M73"/>
    <mergeCell ref="E74:M74"/>
    <mergeCell ref="E75:M75"/>
    <mergeCell ref="E76:M76"/>
    <mergeCell ref="E77:M77"/>
    <mergeCell ref="C69:D69"/>
    <mergeCell ref="C70:D70"/>
    <mergeCell ref="J1:M1"/>
    <mergeCell ref="J2:M2"/>
    <mergeCell ref="J3:M3"/>
    <mergeCell ref="F124:G124"/>
    <mergeCell ref="H124:I124"/>
    <mergeCell ref="J124:K124"/>
    <mergeCell ref="L124:M124"/>
    <mergeCell ref="A125:C125"/>
    <mergeCell ref="D125:E125"/>
    <mergeCell ref="F125:G125"/>
    <mergeCell ref="H125:I125"/>
    <mergeCell ref="C7:E7"/>
    <mergeCell ref="G7:I7"/>
    <mergeCell ref="K7:M7"/>
    <mergeCell ref="F6:I6"/>
    <mergeCell ref="J6:M6"/>
    <mergeCell ref="B6:E6"/>
    <mergeCell ref="A43:M44"/>
    <mergeCell ref="H122:I122"/>
    <mergeCell ref="J122:K122"/>
    <mergeCell ref="E82:M82"/>
    <mergeCell ref="C83:D83"/>
    <mergeCell ref="E83:M83"/>
    <mergeCell ref="C84:D84"/>
    <mergeCell ref="A143:M143"/>
    <mergeCell ref="J125:K125"/>
    <mergeCell ref="L125:M125"/>
    <mergeCell ref="A126:C126"/>
    <mergeCell ref="D126:E126"/>
    <mergeCell ref="F126:G126"/>
    <mergeCell ref="H126:I126"/>
    <mergeCell ref="J126:K126"/>
    <mergeCell ref="L126:M126"/>
    <mergeCell ref="L129:M129"/>
    <mergeCell ref="A132:C132"/>
    <mergeCell ref="D132:E132"/>
    <mergeCell ref="F132:G132"/>
    <mergeCell ref="H132:I132"/>
    <mergeCell ref="J132:K132"/>
    <mergeCell ref="L132:M132"/>
    <mergeCell ref="A129:C129"/>
    <mergeCell ref="D129:E129"/>
    <mergeCell ref="F129:G129"/>
    <mergeCell ref="H129:I129"/>
    <mergeCell ref="J129:K129"/>
    <mergeCell ref="L133:M133"/>
    <mergeCell ref="A134:C134"/>
    <mergeCell ref="D134:E134"/>
    <mergeCell ref="A120:C120"/>
    <mergeCell ref="D120:E120"/>
    <mergeCell ref="F120:G120"/>
    <mergeCell ref="H120:I120"/>
    <mergeCell ref="J120:K120"/>
    <mergeCell ref="L120:M120"/>
    <mergeCell ref="A121:C121"/>
    <mergeCell ref="D121:E121"/>
    <mergeCell ref="F121:G121"/>
    <mergeCell ref="H121:I121"/>
    <mergeCell ref="J121:K121"/>
    <mergeCell ref="L121:M121"/>
    <mergeCell ref="A122:C122"/>
    <mergeCell ref="D122:E122"/>
    <mergeCell ref="F122:G122"/>
    <mergeCell ref="L122:M122"/>
    <mergeCell ref="L127:M127"/>
    <mergeCell ref="A128:C128"/>
    <mergeCell ref="D128:E128"/>
    <mergeCell ref="F128:G128"/>
    <mergeCell ref="H128:I128"/>
    <mergeCell ref="J128:K128"/>
    <mergeCell ref="L128:M128"/>
    <mergeCell ref="A127:C127"/>
    <mergeCell ref="D127:E127"/>
    <mergeCell ref="F127:G127"/>
    <mergeCell ref="H127:I127"/>
    <mergeCell ref="J127:K127"/>
    <mergeCell ref="A123:C123"/>
    <mergeCell ref="D123:E123"/>
    <mergeCell ref="F123:G123"/>
    <mergeCell ref="H123:I123"/>
    <mergeCell ref="J123:K123"/>
    <mergeCell ref="L123:M123"/>
    <mergeCell ref="A124:C124"/>
    <mergeCell ref="D124:E124"/>
    <mergeCell ref="F134:G134"/>
    <mergeCell ref="H134:I134"/>
    <mergeCell ref="J134:K134"/>
    <mergeCell ref="L134:M134"/>
    <mergeCell ref="A133:C133"/>
    <mergeCell ref="D133:E133"/>
    <mergeCell ref="F133:G133"/>
    <mergeCell ref="H133:I133"/>
    <mergeCell ref="J133:K133"/>
    <mergeCell ref="L135:M135"/>
    <mergeCell ref="A136:C136"/>
    <mergeCell ref="D136:E136"/>
    <mergeCell ref="F136:G136"/>
    <mergeCell ref="H136:I136"/>
    <mergeCell ref="J136:K136"/>
    <mergeCell ref="L136:M136"/>
    <mergeCell ref="A135:C135"/>
    <mergeCell ref="D135:E135"/>
    <mergeCell ref="F135:G135"/>
    <mergeCell ref="H135:I135"/>
    <mergeCell ref="J135:K135"/>
    <mergeCell ref="L140:M140"/>
    <mergeCell ref="A139:C139"/>
    <mergeCell ref="D139:E139"/>
    <mergeCell ref="F139:G139"/>
    <mergeCell ref="H139:I139"/>
    <mergeCell ref="J139:K139"/>
    <mergeCell ref="L137:M137"/>
    <mergeCell ref="A138:C138"/>
    <mergeCell ref="D138:E138"/>
    <mergeCell ref="F138:G138"/>
    <mergeCell ref="H138:I138"/>
    <mergeCell ref="J138:K138"/>
    <mergeCell ref="L138:M138"/>
    <mergeCell ref="A137:C137"/>
    <mergeCell ref="D137:E137"/>
    <mergeCell ref="F137:G137"/>
    <mergeCell ref="H137:I137"/>
    <mergeCell ref="J137:K137"/>
    <mergeCell ref="A144:M144"/>
    <mergeCell ref="A150:M150"/>
    <mergeCell ref="A156:M156"/>
    <mergeCell ref="A119:M119"/>
    <mergeCell ref="A131:M131"/>
    <mergeCell ref="A45:M45"/>
    <mergeCell ref="A51:M51"/>
    <mergeCell ref="A57:M57"/>
    <mergeCell ref="L141:M141"/>
    <mergeCell ref="A141:C141"/>
    <mergeCell ref="D141:E141"/>
    <mergeCell ref="F141:G141"/>
    <mergeCell ref="H141:I141"/>
    <mergeCell ref="J141:K141"/>
    <mergeCell ref="L139:M139"/>
    <mergeCell ref="A140:C140"/>
    <mergeCell ref="D140:E140"/>
    <mergeCell ref="F140:G140"/>
    <mergeCell ref="C66:D66"/>
    <mergeCell ref="E66:M66"/>
    <mergeCell ref="C96:D96"/>
    <mergeCell ref="E96:M96"/>
    <mergeCell ref="H140:I140"/>
    <mergeCell ref="J140:K140"/>
  </mergeCells>
  <conditionalFormatting sqref="B13:M33 B9:M11 B35:M39">
    <cfRule type="cellIs" dxfId="71" priority="21" operator="lessThan">
      <formula>0.9</formula>
    </cfRule>
    <cfRule type="cellIs" dxfId="70" priority="22" operator="greaterThanOrEqual">
      <formula>0.9</formula>
    </cfRule>
  </conditionalFormatting>
  <printOptions horizontalCentered="1"/>
  <pageMargins left="0.25" right="0.25" top="2" bottom="0.75" header="0.3" footer="0.3"/>
  <pageSetup scale="57" fitToHeight="0" orientation="portrait" r:id="rId1"/>
  <headerFooter scaleWithDoc="0">
    <oddHeader>&amp;C&amp;G
&amp;"Arial,Bold"Geographic Access Report
Section II: Physical Health &amp; Other Geographical Access Summary &amp; Analysis</oddHeader>
    <oddFooter>&amp;L&amp;"Arial,Regular"&amp;10Geographic Access - Report #55&amp;C&amp;"Arial,Regular"&amp;10Rev. v6 2019-07&amp;R&amp;"Arial,Regular"&amp;10&amp;P</oddFooter>
  </headerFooter>
  <rowBreaks count="3" manualBreakCount="3">
    <brk id="62" max="16383" man="1"/>
    <brk id="93" max="16383" man="1"/>
    <brk id="142" max="16383" man="1"/>
  </rowBreaks>
  <legacyDrawingHF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Reference!$D$27:$D$31</xm:f>
          </x14:formula1>
          <xm:sqref>A98:A117 A133:C141</xm:sqref>
        </x14:dataValidation>
        <x14:dataValidation type="list" allowBlank="1" showInputMessage="1" showErrorMessage="1">
          <x14:formula1>
            <xm:f>Reference!$F$3:$F$5</xm:f>
          </x14:formula1>
          <xm:sqref>B68:B92 B98:B117 D121:E129 D133:E141</xm:sqref>
        </x14:dataValidation>
        <x14:dataValidation type="list" allowBlank="1" showInputMessage="1" showErrorMessage="1">
          <x14:formula1>
            <xm:f>Reference!$D$3:$D$26</xm:f>
          </x14:formula1>
          <xm:sqref>A68:A92 A121:C129</xm:sqref>
        </x14:dataValidation>
        <x14:dataValidation type="list" allowBlank="1" showInputMessage="1" showErrorMessage="1">
          <x14:formula1>
            <xm:f>Reference!$J$3:$J$6</xm:f>
          </x14:formula1>
          <xm:sqref>F121:G129</xm:sqref>
        </x14:dataValidation>
        <x14:dataValidation type="list" allowBlank="1" showInputMessage="1" showErrorMessage="1">
          <x14:formula1>
            <xm:f>Reference!$J$9:$J$11</xm:f>
          </x14:formula1>
          <xm:sqref>F133:G141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H78"/>
  <sheetViews>
    <sheetView showGridLines="0" topLeftCell="B1" zoomScale="80" zoomScaleNormal="80" workbookViewId="0">
      <selection activeCell="B1" sqref="B1"/>
    </sheetView>
  </sheetViews>
  <sheetFormatPr defaultColWidth="9.1796875" defaultRowHeight="14.5" x14ac:dyDescent="0.35"/>
  <cols>
    <col min="1" max="1" width="11" style="39" hidden="1" customWidth="1"/>
    <col min="2" max="2" width="35.7265625" style="43" customWidth="1"/>
    <col min="3" max="3" width="12.7265625" style="44" customWidth="1"/>
    <col min="4" max="9" width="12.1796875" style="40" customWidth="1"/>
    <col min="10" max="10" width="10.1796875" style="40" customWidth="1"/>
    <col min="11" max="11" width="12.1796875" style="40" customWidth="1"/>
    <col min="12" max="12" width="10.1796875" style="40" customWidth="1"/>
    <col min="13" max="14" width="12.1796875" style="40" customWidth="1"/>
    <col min="15" max="15" width="10.1796875" style="40" customWidth="1"/>
    <col min="16" max="16" width="12.1796875" style="40" customWidth="1"/>
    <col min="17" max="17" width="10.1796875" style="41" customWidth="1"/>
    <col min="18" max="18" width="9.1796875" style="40"/>
    <col min="19" max="19" width="35.7265625" style="40" customWidth="1"/>
    <col min="20" max="20" width="11.54296875" style="40" customWidth="1"/>
    <col min="21" max="33" width="12.1796875" style="40" customWidth="1"/>
    <col min="34" max="16384" width="9.1796875" style="40"/>
  </cols>
  <sheetData>
    <row r="1" spans="1:34" x14ac:dyDescent="0.35">
      <c r="B1" s="7" t="s">
        <v>0</v>
      </c>
      <c r="C1" s="2" t="str">
        <f>IF('1 BH Geo Access Summary &amp; Analy'!B1="","",'1 BH Geo Access Summary &amp; Analy'!B1)</f>
        <v/>
      </c>
      <c r="D1" s="5" t="s">
        <v>1</v>
      </c>
      <c r="E1" s="13" t="str">
        <f>IF('1 BH Geo Access Summary &amp; Analy'!D1="","",'1 BH Geo Access Summary &amp; Analy'!D1)</f>
        <v/>
      </c>
      <c r="F1" s="247"/>
      <c r="G1" s="248"/>
      <c r="H1" s="248"/>
    </row>
    <row r="2" spans="1:34" x14ac:dyDescent="0.35">
      <c r="B2" s="7" t="s">
        <v>2</v>
      </c>
      <c r="C2" s="238" t="str">
        <f>IF('1 BH Geo Access Summary &amp; Analy'!B2="","",'1 BH Geo Access Summary &amp; Analy'!B2)</f>
        <v/>
      </c>
      <c r="D2" s="239"/>
      <c r="E2" s="240"/>
      <c r="F2" s="247"/>
      <c r="G2" s="248"/>
      <c r="H2" s="248"/>
    </row>
    <row r="3" spans="1:34" x14ac:dyDescent="0.35">
      <c r="B3" s="7" t="s">
        <v>37</v>
      </c>
      <c r="C3" s="238" t="str">
        <f>IF('1 BH Geo Access Summary &amp; Analy'!B3="","",'1 BH Geo Access Summary &amp; Analy'!B3)</f>
        <v/>
      </c>
      <c r="D3" s="239"/>
      <c r="E3" s="240"/>
      <c r="F3" s="247"/>
      <c r="G3" s="248"/>
      <c r="H3" s="248"/>
    </row>
    <row r="4" spans="1:34" x14ac:dyDescent="0.35">
      <c r="B4" s="22"/>
      <c r="C4" s="22"/>
      <c r="D4" s="22"/>
      <c r="E4" s="22"/>
      <c r="F4" s="22"/>
      <c r="G4" s="22"/>
      <c r="H4" s="22"/>
      <c r="I4" s="22"/>
      <c r="J4" s="22"/>
      <c r="K4" s="22"/>
      <c r="L4" s="22"/>
      <c r="M4" s="22"/>
      <c r="N4" s="22"/>
      <c r="O4" s="22"/>
      <c r="P4" s="22"/>
    </row>
    <row r="5" spans="1:34" x14ac:dyDescent="0.35">
      <c r="A5" s="42" t="s">
        <v>244</v>
      </c>
      <c r="D5" s="45"/>
      <c r="E5" s="45"/>
      <c r="F5" s="46"/>
      <c r="G5" s="46"/>
      <c r="H5" s="45"/>
      <c r="I5" s="46"/>
      <c r="J5" s="45"/>
      <c r="M5" s="46"/>
      <c r="N5" s="46"/>
      <c r="O5" s="46"/>
    </row>
    <row r="6" spans="1:34" x14ac:dyDescent="0.35">
      <c r="B6" s="249" t="s">
        <v>159</v>
      </c>
      <c r="C6" s="250"/>
      <c r="D6" s="250"/>
      <c r="E6" s="250"/>
      <c r="F6" s="250"/>
      <c r="G6" s="250"/>
      <c r="H6" s="250"/>
      <c r="I6" s="250"/>
      <c r="J6" s="250"/>
      <c r="K6" s="250"/>
      <c r="L6" s="250"/>
      <c r="M6" s="250"/>
      <c r="N6" s="250"/>
      <c r="O6" s="250"/>
      <c r="P6" s="250"/>
      <c r="Q6" s="251"/>
      <c r="R6" s="41"/>
      <c r="T6"/>
      <c r="U6"/>
      <c r="V6"/>
      <c r="W6"/>
      <c r="X6"/>
      <c r="Y6"/>
      <c r="Z6"/>
      <c r="AA6"/>
      <c r="AB6"/>
      <c r="AC6"/>
      <c r="AD6"/>
      <c r="AE6"/>
      <c r="AF6"/>
      <c r="AG6"/>
      <c r="AH6"/>
    </row>
    <row r="7" spans="1:34" ht="15" customHeight="1" x14ac:dyDescent="0.35">
      <c r="B7" s="252" t="s">
        <v>238</v>
      </c>
      <c r="C7" s="252" t="s">
        <v>154</v>
      </c>
      <c r="D7" s="255" t="s">
        <v>61</v>
      </c>
      <c r="E7" s="256"/>
      <c r="F7" s="256"/>
      <c r="G7" s="257"/>
      <c r="H7" s="249" t="s">
        <v>62</v>
      </c>
      <c r="I7" s="250"/>
      <c r="J7" s="250"/>
      <c r="K7" s="250"/>
      <c r="L7" s="251"/>
      <c r="M7" s="249" t="s">
        <v>152</v>
      </c>
      <c r="N7" s="250"/>
      <c r="O7" s="250"/>
      <c r="P7" s="250"/>
      <c r="Q7" s="251"/>
      <c r="R7" s="41"/>
      <c r="T7"/>
      <c r="U7"/>
      <c r="V7"/>
      <c r="W7"/>
      <c r="X7"/>
      <c r="Y7"/>
      <c r="Z7"/>
      <c r="AA7"/>
      <c r="AB7"/>
      <c r="AC7"/>
      <c r="AD7"/>
      <c r="AE7"/>
      <c r="AF7"/>
      <c r="AG7"/>
      <c r="AH7"/>
    </row>
    <row r="8" spans="1:34" ht="15" customHeight="1" x14ac:dyDescent="0.35">
      <c r="B8" s="253"/>
      <c r="C8" s="253"/>
      <c r="D8" s="252" t="s">
        <v>254</v>
      </c>
      <c r="E8" s="252" t="s">
        <v>240</v>
      </c>
      <c r="F8" s="252" t="s">
        <v>95</v>
      </c>
      <c r="G8" s="252" t="s">
        <v>237</v>
      </c>
      <c r="H8" s="47" t="s">
        <v>146</v>
      </c>
      <c r="I8" s="243" t="s">
        <v>148</v>
      </c>
      <c r="J8" s="244"/>
      <c r="K8" s="258" t="s">
        <v>150</v>
      </c>
      <c r="L8" s="259"/>
      <c r="M8" s="49" t="s">
        <v>153</v>
      </c>
      <c r="N8" s="243" t="s">
        <v>148</v>
      </c>
      <c r="O8" s="244"/>
      <c r="P8" s="245" t="s">
        <v>150</v>
      </c>
      <c r="Q8" s="246"/>
      <c r="R8" s="41"/>
      <c r="T8"/>
      <c r="U8"/>
      <c r="V8"/>
      <c r="W8"/>
      <c r="X8"/>
      <c r="Y8"/>
      <c r="Z8"/>
      <c r="AA8"/>
      <c r="AB8"/>
      <c r="AC8"/>
      <c r="AD8"/>
      <c r="AE8"/>
      <c r="AF8"/>
      <c r="AG8"/>
      <c r="AH8"/>
    </row>
    <row r="9" spans="1:34" ht="35" customHeight="1" x14ac:dyDescent="0.35">
      <c r="B9" s="254"/>
      <c r="C9" s="254"/>
      <c r="D9" s="254"/>
      <c r="E9" s="254"/>
      <c r="F9" s="254"/>
      <c r="G9" s="254"/>
      <c r="H9" s="48" t="s">
        <v>151</v>
      </c>
      <c r="I9" s="48" t="s">
        <v>147</v>
      </c>
      <c r="J9" s="48" t="s">
        <v>149</v>
      </c>
      <c r="K9" s="50" t="s">
        <v>151</v>
      </c>
      <c r="L9" s="50" t="s">
        <v>149</v>
      </c>
      <c r="M9" s="50" t="s">
        <v>151</v>
      </c>
      <c r="N9" s="48" t="s">
        <v>147</v>
      </c>
      <c r="O9" s="48" t="s">
        <v>149</v>
      </c>
      <c r="P9" s="50" t="s">
        <v>151</v>
      </c>
      <c r="Q9" s="50" t="s">
        <v>149</v>
      </c>
      <c r="R9" s="41"/>
      <c r="T9"/>
      <c r="U9"/>
      <c r="V9"/>
      <c r="W9"/>
      <c r="X9"/>
      <c r="Y9"/>
      <c r="Z9"/>
      <c r="AA9"/>
      <c r="AB9"/>
      <c r="AC9"/>
      <c r="AD9"/>
      <c r="AE9"/>
      <c r="AF9"/>
      <c r="AG9"/>
      <c r="AH9"/>
    </row>
    <row r="10" spans="1:34" x14ac:dyDescent="0.35">
      <c r="A10" s="39" t="str">
        <f>C10&amp;B10</f>
        <v>URBANFreestanding Psychiatric Hospitals</v>
      </c>
      <c r="B10" s="51" t="s">
        <v>40</v>
      </c>
      <c r="C10" s="52" t="s">
        <v>58</v>
      </c>
      <c r="D10" s="53">
        <f>SUMIF('4 BH Access by EACH County'!$A$10:$A$768,'3 BH Access - County TYPE'!$A10,'4 BH Access by EACH County'!$E$10:$E$768)</f>
        <v>0</v>
      </c>
      <c r="E10" s="53">
        <f>SUMIF('4 BH Access by EACH County'!$A$10:$A$768,'3 BH Access - County TYPE'!$A10,'4 BH Access by EACH County'!F$10:F$768)</f>
        <v>0</v>
      </c>
      <c r="F10" s="278"/>
      <c r="G10" s="53">
        <f>E10+F10</f>
        <v>0</v>
      </c>
      <c r="H10" s="53">
        <f t="shared" ref="H10:H41" si="0">I10+K10</f>
        <v>0</v>
      </c>
      <c r="I10" s="53">
        <f>SUMIF('4 BH Access by EACH County'!$A$10:$A$768,'3 BH Access - County TYPE'!$A10,'4 BH Access by EACH County'!$J$10:$J$768)</f>
        <v>0</v>
      </c>
      <c r="J10" s="54">
        <f>IFERROR(ROUND(I10/$H10,3),0)</f>
        <v>0</v>
      </c>
      <c r="K10" s="53">
        <f>SUMIF('4 BH Access by EACH County'!$A$10:$A$768,'3 BH Access - County TYPE'!$A10,'4 BH Access by EACH County'!$L$10:$L$768)</f>
        <v>0</v>
      </c>
      <c r="L10" s="54">
        <f>IFERROR(ROUND(K10/$H10,3),0)</f>
        <v>0</v>
      </c>
      <c r="M10" s="53">
        <f t="shared" ref="M10:M73" si="1">N10+P10</f>
        <v>0</v>
      </c>
      <c r="N10" s="81"/>
      <c r="O10" s="54">
        <f>IFERROR(ROUND(N10/$M10,3),0)</f>
        <v>0</v>
      </c>
      <c r="P10" s="81"/>
      <c r="Q10" s="54">
        <f>IFERROR(ROUND(P10/$M10,3),0)</f>
        <v>0</v>
      </c>
      <c r="R10" s="41"/>
    </row>
    <row r="11" spans="1:34" x14ac:dyDescent="0.35">
      <c r="A11" s="39" t="str">
        <f t="shared" ref="A11:A74" si="2">C11&amp;B11</f>
        <v>URBANGeneral Hospitals with psychiatric units</v>
      </c>
      <c r="B11" s="51" t="s">
        <v>41</v>
      </c>
      <c r="C11" s="52" t="s">
        <v>58</v>
      </c>
      <c r="D11" s="53">
        <f>SUMIF('4 BH Access by EACH County'!$A$10:$A$768,'3 BH Access - County TYPE'!$A11,'4 BH Access by EACH County'!$E$10:$E$768)</f>
        <v>0</v>
      </c>
      <c r="E11" s="53">
        <f>SUMIF('4 BH Access by EACH County'!$A$10:$A$768,'3 BH Access - County TYPE'!$A11,'4 BH Access by EACH County'!$F$10:$F$768)</f>
        <v>0</v>
      </c>
      <c r="F11" s="278"/>
      <c r="G11" s="53">
        <f t="shared" ref="G11:G74" si="3">E11+F11</f>
        <v>0</v>
      </c>
      <c r="H11" s="53">
        <f t="shared" si="0"/>
        <v>0</v>
      </c>
      <c r="I11" s="53">
        <f>SUMIF('4 BH Access by EACH County'!$A$10:$A$768,'3 BH Access - County TYPE'!$A11,'4 BH Access by EACH County'!$J$10:$J$768)</f>
        <v>0</v>
      </c>
      <c r="J11" s="54">
        <f t="shared" ref="J11:J74" si="4">IFERROR(ROUND(I11/$H11,3),0)</f>
        <v>0</v>
      </c>
      <c r="K11" s="53">
        <f>SUMIF('4 BH Access by EACH County'!$A$10:$A$768,'3 BH Access - County TYPE'!$A11,'4 BH Access by EACH County'!$L$10:$L$768)</f>
        <v>0</v>
      </c>
      <c r="L11" s="54">
        <f t="shared" ref="L11:L74" si="5">IFERROR(ROUND(K11/$H11,3),0)</f>
        <v>0</v>
      </c>
      <c r="M11" s="53">
        <f t="shared" si="1"/>
        <v>0</v>
      </c>
      <c r="N11" s="81"/>
      <c r="O11" s="54">
        <f>IFERROR(ROUND(N11/$M11,3),0)</f>
        <v>0</v>
      </c>
      <c r="P11" s="81"/>
      <c r="Q11" s="54">
        <f t="shared" ref="Q11:Q74" si="6">IFERROR(ROUND(P11/$M11,3),0)</f>
        <v>0</v>
      </c>
      <c r="R11" s="41"/>
    </row>
    <row r="12" spans="1:34" x14ac:dyDescent="0.35">
      <c r="A12" s="39" t="str">
        <f t="shared" si="2"/>
        <v>URBANPartial Hospital Programs</v>
      </c>
      <c r="B12" s="51" t="s">
        <v>42</v>
      </c>
      <c r="C12" s="52" t="s">
        <v>58</v>
      </c>
      <c r="D12" s="53">
        <f>SUMIF('4 BH Access by EACH County'!$A$10:$A$768,'3 BH Access - County TYPE'!$A12,'4 BH Access by EACH County'!$E$10:$E$768)</f>
        <v>0</v>
      </c>
      <c r="E12" s="53">
        <f>SUMIF('4 BH Access by EACH County'!$A$10:$A$768,'3 BH Access - County TYPE'!$A12,'4 BH Access by EACH County'!$F$10:$F$768)</f>
        <v>0</v>
      </c>
      <c r="F12" s="278"/>
      <c r="G12" s="53">
        <f t="shared" si="3"/>
        <v>0</v>
      </c>
      <c r="H12" s="53">
        <f t="shared" si="0"/>
        <v>0</v>
      </c>
      <c r="I12" s="53">
        <f>SUMIF('4 BH Access by EACH County'!$A$10:$A$768,'3 BH Access - County TYPE'!$A12,'4 BH Access by EACH County'!$J$10:$J$768)</f>
        <v>0</v>
      </c>
      <c r="J12" s="54">
        <f t="shared" si="4"/>
        <v>0</v>
      </c>
      <c r="K12" s="53">
        <f>SUMIF('4 BH Access by EACH County'!$A$10:$A$768,'3 BH Access - County TYPE'!$A12,'4 BH Access by EACH County'!$L$10:$L$768)</f>
        <v>0</v>
      </c>
      <c r="L12" s="54">
        <f t="shared" si="5"/>
        <v>0</v>
      </c>
      <c r="M12" s="53">
        <f t="shared" si="1"/>
        <v>0</v>
      </c>
      <c r="N12" s="81"/>
      <c r="O12" s="54">
        <f>IFERROR(ROUND(N12/$M12,3),0)</f>
        <v>0</v>
      </c>
      <c r="P12" s="81"/>
      <c r="Q12" s="54">
        <f t="shared" si="6"/>
        <v>0</v>
      </c>
      <c r="R12" s="41"/>
    </row>
    <row r="13" spans="1:34" ht="25" x14ac:dyDescent="0.35">
      <c r="A13" s="39" t="str">
        <f t="shared" si="2"/>
        <v>URBANAccredited Residential Treatment Centers (ARTC)</v>
      </c>
      <c r="B13" s="51" t="s">
        <v>241</v>
      </c>
      <c r="C13" s="52" t="s">
        <v>58</v>
      </c>
      <c r="D13" s="53">
        <f>SUMIF('4 BH Access by EACH County'!$A$10:$A$768,'3 BH Access - County TYPE'!$A13,'4 BH Access by EACH County'!$E$10:$E$768)</f>
        <v>0</v>
      </c>
      <c r="E13" s="53">
        <f>SUMIF('4 BH Access by EACH County'!$A$10:$A$768,'3 BH Access - County TYPE'!$A13,'4 BH Access by EACH County'!$F$10:$F$768)</f>
        <v>0</v>
      </c>
      <c r="F13" s="278"/>
      <c r="G13" s="53">
        <f t="shared" si="3"/>
        <v>0</v>
      </c>
      <c r="H13" s="53">
        <f t="shared" si="0"/>
        <v>0</v>
      </c>
      <c r="I13" s="53">
        <f>SUMIF('4 BH Access by EACH County'!$A$10:$A$768,'3 BH Access - County TYPE'!$A13,'4 BH Access by EACH County'!$J$10:$J$768)</f>
        <v>0</v>
      </c>
      <c r="J13" s="54">
        <f t="shared" si="4"/>
        <v>0</v>
      </c>
      <c r="K13" s="53">
        <f>SUMIF('4 BH Access by EACH County'!$A$10:$A$768,'3 BH Access - County TYPE'!$A13,'4 BH Access by EACH County'!$L$10:$L$768)</f>
        <v>0</v>
      </c>
      <c r="L13" s="54">
        <f t="shared" si="5"/>
        <v>0</v>
      </c>
      <c r="M13" s="53">
        <f t="shared" si="1"/>
        <v>0</v>
      </c>
      <c r="N13" s="81"/>
      <c r="O13" s="54">
        <f>IFERROR(ROUND(N13/$M13,3),0)</f>
        <v>0</v>
      </c>
      <c r="P13" s="81"/>
      <c r="Q13" s="54">
        <f t="shared" si="6"/>
        <v>0</v>
      </c>
      <c r="R13" s="41"/>
    </row>
    <row r="14" spans="1:34" ht="25" x14ac:dyDescent="0.35">
      <c r="A14" s="39" t="str">
        <f t="shared" si="2"/>
        <v>URBANNon-Accredited Residential Treatment Center &amp; Group Homes</v>
      </c>
      <c r="B14" s="51" t="s">
        <v>43</v>
      </c>
      <c r="C14" s="52" t="s">
        <v>58</v>
      </c>
      <c r="D14" s="53">
        <f>SUMIF('4 BH Access by EACH County'!$A$10:$A$768,'3 BH Access - County TYPE'!$A14,'4 BH Access by EACH County'!$E$10:$E$768)</f>
        <v>0</v>
      </c>
      <c r="E14" s="53">
        <f>SUMIF('4 BH Access by EACH County'!$A$10:$A$768,'3 BH Access - County TYPE'!$A14,'4 BH Access by EACH County'!$F$10:$F$768)</f>
        <v>0</v>
      </c>
      <c r="F14" s="278"/>
      <c r="G14" s="53">
        <f t="shared" si="3"/>
        <v>0</v>
      </c>
      <c r="H14" s="53">
        <f t="shared" si="0"/>
        <v>0</v>
      </c>
      <c r="I14" s="53">
        <f>SUMIF('4 BH Access by EACH County'!$A$10:$A$768,'3 BH Access - County TYPE'!$A14,'4 BH Access by EACH County'!$J$10:$J$768)</f>
        <v>0</v>
      </c>
      <c r="J14" s="54">
        <f t="shared" si="4"/>
        <v>0</v>
      </c>
      <c r="K14" s="53">
        <f>SUMIF('4 BH Access by EACH County'!$A$10:$A$768,'3 BH Access - County TYPE'!$A14,'4 BH Access by EACH County'!$L$10:$L$768)</f>
        <v>0</v>
      </c>
      <c r="L14" s="54">
        <f t="shared" si="5"/>
        <v>0</v>
      </c>
      <c r="M14" s="53">
        <f t="shared" si="1"/>
        <v>0</v>
      </c>
      <c r="N14" s="81"/>
      <c r="O14" s="54">
        <f>IFERROR(ROUND(N14/$M14,3),0)</f>
        <v>0</v>
      </c>
      <c r="P14" s="81"/>
      <c r="Q14" s="54">
        <f t="shared" si="6"/>
        <v>0</v>
      </c>
      <c r="R14" s="41"/>
    </row>
    <row r="15" spans="1:34" x14ac:dyDescent="0.35">
      <c r="A15" s="39" t="str">
        <f t="shared" si="2"/>
        <v>URBANTreatment Foster Care I &amp; II</v>
      </c>
      <c r="B15" s="51" t="s">
        <v>94</v>
      </c>
      <c r="C15" s="52" t="s">
        <v>58</v>
      </c>
      <c r="D15" s="53">
        <f>SUMIF('4 BH Access by EACH County'!$A$10:$A$768,'3 BH Access - County TYPE'!$A15,'4 BH Access by EACH County'!$E$10:$E$768)</f>
        <v>0</v>
      </c>
      <c r="E15" s="53">
        <f>SUMIF('4 BH Access by EACH County'!$A$10:$A$768,'3 BH Access - County TYPE'!$A15,'4 BH Access by EACH County'!$F$10:$F$768)</f>
        <v>0</v>
      </c>
      <c r="F15" s="278"/>
      <c r="G15" s="53">
        <f t="shared" si="3"/>
        <v>0</v>
      </c>
      <c r="H15" s="53">
        <f t="shared" si="0"/>
        <v>0</v>
      </c>
      <c r="I15" s="53">
        <f>SUMIF('4 BH Access by EACH County'!$A$10:$A$768,'3 BH Access - County TYPE'!$A15,'4 BH Access by EACH County'!$J$10:$J$768)</f>
        <v>0</v>
      </c>
      <c r="J15" s="54">
        <f t="shared" si="4"/>
        <v>0</v>
      </c>
      <c r="K15" s="53">
        <f>SUMIF('4 BH Access by EACH County'!$A$10:$A$768,'3 BH Access - County TYPE'!$A15,'4 BH Access by EACH County'!$L$10:$L$768)</f>
        <v>0</v>
      </c>
      <c r="L15" s="54">
        <f t="shared" si="5"/>
        <v>0</v>
      </c>
      <c r="M15" s="53">
        <f t="shared" si="1"/>
        <v>0</v>
      </c>
      <c r="N15" s="81"/>
      <c r="O15" s="54">
        <f t="shared" ref="O15:O74" si="7">IFERROR(ROUND(N15/$M15,3),0)</f>
        <v>0</v>
      </c>
      <c r="P15" s="81"/>
      <c r="Q15" s="54">
        <f t="shared" si="6"/>
        <v>0</v>
      </c>
      <c r="R15" s="41"/>
    </row>
    <row r="16" spans="1:34" x14ac:dyDescent="0.35">
      <c r="A16" s="39" t="str">
        <f t="shared" si="2"/>
        <v>URBANCore Service Agencies</v>
      </c>
      <c r="B16" s="51" t="s">
        <v>44</v>
      </c>
      <c r="C16" s="52" t="s">
        <v>58</v>
      </c>
      <c r="D16" s="53">
        <f>SUMIF('4 BH Access by EACH County'!$A$10:$A$768,'3 BH Access - County TYPE'!$A16,'4 BH Access by EACH County'!$E$10:$E$768)</f>
        <v>0</v>
      </c>
      <c r="E16" s="53">
        <f>SUMIF('4 BH Access by EACH County'!$A$10:$A$768,'3 BH Access - County TYPE'!$A16,'4 BH Access by EACH County'!$F$10:$F$768)</f>
        <v>0</v>
      </c>
      <c r="F16" s="278"/>
      <c r="G16" s="53">
        <f t="shared" si="3"/>
        <v>0</v>
      </c>
      <c r="H16" s="53">
        <f t="shared" si="0"/>
        <v>0</v>
      </c>
      <c r="I16" s="53">
        <f>SUMIF('4 BH Access by EACH County'!$A$10:$A$768,'3 BH Access - County TYPE'!$A16,'4 BH Access by EACH County'!$J$10:$J$768)</f>
        <v>0</v>
      </c>
      <c r="J16" s="54">
        <f t="shared" si="4"/>
        <v>0</v>
      </c>
      <c r="K16" s="53">
        <f>SUMIF('4 BH Access by EACH County'!$A$10:$A$768,'3 BH Access - County TYPE'!$A16,'4 BH Access by EACH County'!$L$10:$L$768)</f>
        <v>0</v>
      </c>
      <c r="L16" s="54">
        <f t="shared" si="5"/>
        <v>0</v>
      </c>
      <c r="M16" s="53">
        <f t="shared" si="1"/>
        <v>0</v>
      </c>
      <c r="N16" s="81"/>
      <c r="O16" s="54">
        <f t="shared" si="7"/>
        <v>0</v>
      </c>
      <c r="P16" s="81"/>
      <c r="Q16" s="54">
        <f t="shared" si="6"/>
        <v>0</v>
      </c>
      <c r="R16" s="41"/>
    </row>
    <row r="17" spans="1:18" x14ac:dyDescent="0.35">
      <c r="A17" s="39" t="str">
        <f t="shared" si="2"/>
        <v>URBANCommunity Mental Health Centers</v>
      </c>
      <c r="B17" s="51" t="s">
        <v>93</v>
      </c>
      <c r="C17" s="52" t="s">
        <v>58</v>
      </c>
      <c r="D17" s="53">
        <f>SUMIF('4 BH Access by EACH County'!$A$10:$A$768,'3 BH Access - County TYPE'!$A17,'4 BH Access by EACH County'!$E$10:$E$768)</f>
        <v>0</v>
      </c>
      <c r="E17" s="53">
        <f>SUMIF('4 BH Access by EACH County'!$A$10:$A$768,'3 BH Access - County TYPE'!$A17,'4 BH Access by EACH County'!$F$10:$F$768)</f>
        <v>0</v>
      </c>
      <c r="F17" s="278"/>
      <c r="G17" s="53">
        <f t="shared" si="3"/>
        <v>0</v>
      </c>
      <c r="H17" s="53">
        <f t="shared" si="0"/>
        <v>0</v>
      </c>
      <c r="I17" s="53">
        <f>SUMIF('4 BH Access by EACH County'!$A$10:$A$768,'3 BH Access - County TYPE'!$A17,'4 BH Access by EACH County'!$J$10:$J$768)</f>
        <v>0</v>
      </c>
      <c r="J17" s="54">
        <f t="shared" si="4"/>
        <v>0</v>
      </c>
      <c r="K17" s="53">
        <f>SUMIF('4 BH Access by EACH County'!$A$10:$A$768,'3 BH Access - County TYPE'!$A17,'4 BH Access by EACH County'!$L$10:$L$768)</f>
        <v>0</v>
      </c>
      <c r="L17" s="54">
        <f t="shared" si="5"/>
        <v>0</v>
      </c>
      <c r="M17" s="53">
        <f t="shared" si="1"/>
        <v>0</v>
      </c>
      <c r="N17" s="81"/>
      <c r="O17" s="54">
        <f t="shared" si="7"/>
        <v>0</v>
      </c>
      <c r="P17" s="81"/>
      <c r="Q17" s="54">
        <f t="shared" si="6"/>
        <v>0</v>
      </c>
      <c r="R17" s="41"/>
    </row>
    <row r="18" spans="1:18" ht="25" x14ac:dyDescent="0.35">
      <c r="A18" s="39" t="str">
        <f t="shared" si="2"/>
        <v>URBANIndian Health Service and Tribal 638s providing BH</v>
      </c>
      <c r="B18" s="51" t="s">
        <v>45</v>
      </c>
      <c r="C18" s="52" t="s">
        <v>58</v>
      </c>
      <c r="D18" s="53">
        <f>SUMIF('4 BH Access by EACH County'!$A$10:$A$768,'3 BH Access - County TYPE'!$A18,'4 BH Access by EACH County'!$E$10:$E$768)</f>
        <v>0</v>
      </c>
      <c r="E18" s="53">
        <f>SUMIF('4 BH Access by EACH County'!$A$10:$A$768,'3 BH Access - County TYPE'!$A18,'4 BH Access by EACH County'!$F$10:$F$768)</f>
        <v>0</v>
      </c>
      <c r="F18" s="278"/>
      <c r="G18" s="53">
        <f t="shared" si="3"/>
        <v>0</v>
      </c>
      <c r="H18" s="53">
        <f t="shared" si="0"/>
        <v>0</v>
      </c>
      <c r="I18" s="53">
        <f>SUMIF('4 BH Access by EACH County'!$A$10:$A$768,'3 BH Access - County TYPE'!$A18,'4 BH Access by EACH County'!$J$10:$J$768)</f>
        <v>0</v>
      </c>
      <c r="J18" s="54">
        <f t="shared" si="4"/>
        <v>0</v>
      </c>
      <c r="K18" s="53">
        <f>SUMIF('4 BH Access by EACH County'!$A$10:$A$768,'3 BH Access - County TYPE'!$A18,'4 BH Access by EACH County'!$L$10:$L$768)</f>
        <v>0</v>
      </c>
      <c r="L18" s="54">
        <f t="shared" si="5"/>
        <v>0</v>
      </c>
      <c r="M18" s="53">
        <f t="shared" si="1"/>
        <v>0</v>
      </c>
      <c r="N18" s="81"/>
      <c r="O18" s="54">
        <f t="shared" si="7"/>
        <v>0</v>
      </c>
      <c r="P18" s="81"/>
      <c r="Q18" s="54">
        <f t="shared" si="6"/>
        <v>0</v>
      </c>
      <c r="R18" s="41"/>
    </row>
    <row r="19" spans="1:18" x14ac:dyDescent="0.35">
      <c r="A19" s="39" t="str">
        <f t="shared" si="2"/>
        <v>URBANOutpatient Provider Agencies</v>
      </c>
      <c r="B19" s="51" t="s">
        <v>46</v>
      </c>
      <c r="C19" s="52" t="s">
        <v>58</v>
      </c>
      <c r="D19" s="53">
        <f>SUMIF('4 BH Access by EACH County'!$A$10:$A$768,'3 BH Access - County TYPE'!$A19,'4 BH Access by EACH County'!$E$10:$E$768)</f>
        <v>0</v>
      </c>
      <c r="E19" s="53">
        <f>SUMIF('4 BH Access by EACH County'!$A$10:$A$768,'3 BH Access - County TYPE'!$A19,'4 BH Access by EACH County'!$F$10:$F$768)</f>
        <v>0</v>
      </c>
      <c r="F19" s="278"/>
      <c r="G19" s="53">
        <f t="shared" si="3"/>
        <v>0</v>
      </c>
      <c r="H19" s="53">
        <f t="shared" si="0"/>
        <v>0</v>
      </c>
      <c r="I19" s="53">
        <f>SUMIF('4 BH Access by EACH County'!$A$10:$A$768,'3 BH Access - County TYPE'!$A19,'4 BH Access by EACH County'!$J$10:$J$768)</f>
        <v>0</v>
      </c>
      <c r="J19" s="54">
        <f t="shared" si="4"/>
        <v>0</v>
      </c>
      <c r="K19" s="53">
        <f>SUMIF('4 BH Access by EACH County'!$A$10:$A$768,'3 BH Access - County TYPE'!$A19,'4 BH Access by EACH County'!$L$10:$L$768)</f>
        <v>0</v>
      </c>
      <c r="L19" s="54">
        <f t="shared" si="5"/>
        <v>0</v>
      </c>
      <c r="M19" s="53">
        <f t="shared" si="1"/>
        <v>0</v>
      </c>
      <c r="N19" s="81"/>
      <c r="O19" s="54">
        <f t="shared" si="7"/>
        <v>0</v>
      </c>
      <c r="P19" s="81"/>
      <c r="Q19" s="54">
        <f t="shared" si="6"/>
        <v>0</v>
      </c>
      <c r="R19" s="41"/>
    </row>
    <row r="20" spans="1:18" x14ac:dyDescent="0.35">
      <c r="A20" s="39" t="str">
        <f t="shared" si="2"/>
        <v>URBANBehavioral Management Services (BMS)</v>
      </c>
      <c r="B20" s="51" t="s">
        <v>248</v>
      </c>
      <c r="C20" s="52" t="s">
        <v>58</v>
      </c>
      <c r="D20" s="53">
        <f>SUMIF('4 BH Access by EACH County'!$A$10:$A$768,'3 BH Access - County TYPE'!$A20,'4 BH Access by EACH County'!$E$10:$E$768)</f>
        <v>0</v>
      </c>
      <c r="E20" s="53">
        <f>SUMIF('4 BH Access by EACH County'!$A$10:$A$768,'3 BH Access - County TYPE'!$A20,'4 BH Access by EACH County'!$F$10:$F$768)</f>
        <v>0</v>
      </c>
      <c r="F20" s="278"/>
      <c r="G20" s="53">
        <f t="shared" si="3"/>
        <v>0</v>
      </c>
      <c r="H20" s="53">
        <f t="shared" si="0"/>
        <v>0</v>
      </c>
      <c r="I20" s="53">
        <f>SUMIF('4 BH Access by EACH County'!$A$10:$A$768,'3 BH Access - County TYPE'!$A20,'4 BH Access by EACH County'!$J$10:$J$768)</f>
        <v>0</v>
      </c>
      <c r="J20" s="54">
        <f t="shared" si="4"/>
        <v>0</v>
      </c>
      <c r="K20" s="53">
        <f>SUMIF('4 BH Access by EACH County'!$A$10:$A$768,'3 BH Access - County TYPE'!$A20,'4 BH Access by EACH County'!$L$10:$L$768)</f>
        <v>0</v>
      </c>
      <c r="L20" s="54">
        <f t="shared" si="5"/>
        <v>0</v>
      </c>
      <c r="M20" s="53">
        <f t="shared" si="1"/>
        <v>0</v>
      </c>
      <c r="N20" s="81"/>
      <c r="O20" s="54">
        <f t="shared" si="7"/>
        <v>0</v>
      </c>
      <c r="P20" s="81"/>
      <c r="Q20" s="54">
        <f t="shared" si="6"/>
        <v>0</v>
      </c>
      <c r="R20" s="41"/>
    </row>
    <row r="21" spans="1:18" x14ac:dyDescent="0.35">
      <c r="A21" s="39" t="str">
        <f t="shared" si="2"/>
        <v>URBANDay Treatment Services</v>
      </c>
      <c r="B21" s="51" t="s">
        <v>249</v>
      </c>
      <c r="C21" s="52" t="s">
        <v>58</v>
      </c>
      <c r="D21" s="53">
        <f>SUMIF('4 BH Access by EACH County'!$A$10:$A$768,'3 BH Access - County TYPE'!$A21,'4 BH Access by EACH County'!$E$10:$E$768)</f>
        <v>0</v>
      </c>
      <c r="E21" s="53">
        <f>SUMIF('4 BH Access by EACH County'!$A$10:$A$768,'3 BH Access - County TYPE'!$A21,'4 BH Access by EACH County'!$F$10:$F$768)</f>
        <v>0</v>
      </c>
      <c r="F21" s="278"/>
      <c r="G21" s="53">
        <f t="shared" si="3"/>
        <v>0</v>
      </c>
      <c r="H21" s="53">
        <f t="shared" si="0"/>
        <v>0</v>
      </c>
      <c r="I21" s="53">
        <f>SUMIF('4 BH Access by EACH County'!$A$10:$A$768,'3 BH Access - County TYPE'!$A21,'4 BH Access by EACH County'!$J$10:$J$768)</f>
        <v>0</v>
      </c>
      <c r="J21" s="54">
        <f t="shared" si="4"/>
        <v>0</v>
      </c>
      <c r="K21" s="53">
        <f>SUMIF('4 BH Access by EACH County'!$A$10:$A$768,'3 BH Access - County TYPE'!$A21,'4 BH Access by EACH County'!$L$10:$L$768)</f>
        <v>0</v>
      </c>
      <c r="L21" s="54">
        <f t="shared" si="5"/>
        <v>0</v>
      </c>
      <c r="M21" s="53">
        <f t="shared" si="1"/>
        <v>0</v>
      </c>
      <c r="N21" s="81"/>
      <c r="O21" s="54">
        <f t="shared" si="7"/>
        <v>0</v>
      </c>
      <c r="P21" s="81"/>
      <c r="Q21" s="54">
        <f t="shared" si="6"/>
        <v>0</v>
      </c>
      <c r="R21" s="41"/>
    </row>
    <row r="22" spans="1:18" x14ac:dyDescent="0.35">
      <c r="A22" s="39" t="str">
        <f t="shared" si="2"/>
        <v>URBANAssertive Community Treatment (ACT)</v>
      </c>
      <c r="B22" s="51" t="s">
        <v>250</v>
      </c>
      <c r="C22" s="52" t="s">
        <v>58</v>
      </c>
      <c r="D22" s="53">
        <f>SUMIF('4 BH Access by EACH County'!$A$10:$A$768,'3 BH Access - County TYPE'!$A22,'4 BH Access by EACH County'!$E$10:$E$768)</f>
        <v>0</v>
      </c>
      <c r="E22" s="53">
        <f>SUMIF('4 BH Access by EACH County'!$A$10:$A$768,'3 BH Access - County TYPE'!$A22,'4 BH Access by EACH County'!$F$10:$F$768)</f>
        <v>0</v>
      </c>
      <c r="F22" s="278"/>
      <c r="G22" s="53">
        <f t="shared" si="3"/>
        <v>0</v>
      </c>
      <c r="H22" s="53">
        <f t="shared" si="0"/>
        <v>0</v>
      </c>
      <c r="I22" s="53">
        <f>SUMIF('4 BH Access by EACH County'!$A$10:$A$768,'3 BH Access - County TYPE'!$A22,'4 BH Access by EACH County'!$J$10:$J$768)</f>
        <v>0</v>
      </c>
      <c r="J22" s="54">
        <f t="shared" si="4"/>
        <v>0</v>
      </c>
      <c r="K22" s="53">
        <f>SUMIF('4 BH Access by EACH County'!$A$10:$A$768,'3 BH Access - County TYPE'!$A22,'4 BH Access by EACH County'!$L$10:$L$768)</f>
        <v>0</v>
      </c>
      <c r="L22" s="54">
        <f t="shared" si="5"/>
        <v>0</v>
      </c>
      <c r="M22" s="53">
        <f t="shared" si="1"/>
        <v>0</v>
      </c>
      <c r="N22" s="81"/>
      <c r="O22" s="54">
        <f t="shared" si="7"/>
        <v>0</v>
      </c>
      <c r="P22" s="81"/>
      <c r="Q22" s="54">
        <f t="shared" si="6"/>
        <v>0</v>
      </c>
      <c r="R22" s="41"/>
    </row>
    <row r="23" spans="1:18" x14ac:dyDescent="0.35">
      <c r="A23" s="39" t="str">
        <f t="shared" si="2"/>
        <v>URBANMulti-Systemic Therapy (MST)</v>
      </c>
      <c r="B23" s="51" t="s">
        <v>251</v>
      </c>
      <c r="C23" s="52" t="s">
        <v>58</v>
      </c>
      <c r="D23" s="53">
        <f>SUMIF('4 BH Access by EACH County'!$A$10:$A$768,'3 BH Access - County TYPE'!$A23,'4 BH Access by EACH County'!$E$10:$E$768)</f>
        <v>0</v>
      </c>
      <c r="E23" s="53">
        <f>SUMIF('4 BH Access by EACH County'!$A$10:$A$768,'3 BH Access - County TYPE'!$A23,'4 BH Access by EACH County'!$F$10:$F$768)</f>
        <v>0</v>
      </c>
      <c r="F23" s="278"/>
      <c r="G23" s="53">
        <f t="shared" si="3"/>
        <v>0</v>
      </c>
      <c r="H23" s="53">
        <f t="shared" si="0"/>
        <v>0</v>
      </c>
      <c r="I23" s="53">
        <f>SUMIF('4 BH Access by EACH County'!$A$10:$A$768,'3 BH Access - County TYPE'!$A23,'4 BH Access by EACH County'!$J$10:$J$768)</f>
        <v>0</v>
      </c>
      <c r="J23" s="54">
        <f t="shared" si="4"/>
        <v>0</v>
      </c>
      <c r="K23" s="53">
        <f>SUMIF('4 BH Access by EACH County'!$A$10:$A$768,'3 BH Access - County TYPE'!$A23,'4 BH Access by EACH County'!$L$10:$L$768)</f>
        <v>0</v>
      </c>
      <c r="L23" s="54">
        <f t="shared" si="5"/>
        <v>0</v>
      </c>
      <c r="M23" s="53">
        <f t="shared" si="1"/>
        <v>0</v>
      </c>
      <c r="N23" s="81"/>
      <c r="O23" s="54">
        <f t="shared" si="7"/>
        <v>0</v>
      </c>
      <c r="P23" s="81"/>
      <c r="Q23" s="54">
        <f t="shared" si="6"/>
        <v>0</v>
      </c>
      <c r="R23" s="41"/>
    </row>
    <row r="24" spans="1:18" x14ac:dyDescent="0.35">
      <c r="A24" s="39" t="str">
        <f t="shared" si="2"/>
        <v>URBANIntensive Outpatient Services</v>
      </c>
      <c r="B24" s="51" t="s">
        <v>47</v>
      </c>
      <c r="C24" s="52" t="s">
        <v>58</v>
      </c>
      <c r="D24" s="53">
        <f>SUMIF('4 BH Access by EACH County'!$A$10:$A$768,'3 BH Access - County TYPE'!$A24,'4 BH Access by EACH County'!$E$10:$E$768)</f>
        <v>0</v>
      </c>
      <c r="E24" s="53">
        <f>SUMIF('4 BH Access by EACH County'!$A$10:$A$768,'3 BH Access - County TYPE'!$A24,'4 BH Access by EACH County'!$F$10:$F$768)</f>
        <v>0</v>
      </c>
      <c r="F24" s="278"/>
      <c r="G24" s="53">
        <f t="shared" si="3"/>
        <v>0</v>
      </c>
      <c r="H24" s="53">
        <f t="shared" si="0"/>
        <v>0</v>
      </c>
      <c r="I24" s="53">
        <f>SUMIF('4 BH Access by EACH County'!$A$10:$A$768,'3 BH Access - County TYPE'!$A24,'4 BH Access by EACH County'!$J$10:$J$768)</f>
        <v>0</v>
      </c>
      <c r="J24" s="54">
        <f t="shared" si="4"/>
        <v>0</v>
      </c>
      <c r="K24" s="53">
        <f>SUMIF('4 BH Access by EACH County'!$A$10:$A$768,'3 BH Access - County TYPE'!$A24,'4 BH Access by EACH County'!$L$10:$L$768)</f>
        <v>0</v>
      </c>
      <c r="L24" s="54">
        <f t="shared" si="5"/>
        <v>0</v>
      </c>
      <c r="M24" s="53">
        <f t="shared" si="1"/>
        <v>0</v>
      </c>
      <c r="N24" s="81"/>
      <c r="O24" s="54">
        <f t="shared" si="7"/>
        <v>0</v>
      </c>
      <c r="P24" s="81"/>
      <c r="Q24" s="54">
        <f t="shared" si="6"/>
        <v>0</v>
      </c>
      <c r="R24" s="41"/>
    </row>
    <row r="25" spans="1:18" x14ac:dyDescent="0.35">
      <c r="A25" s="39" t="str">
        <f t="shared" si="2"/>
        <v>URBANMethadone Clinics</v>
      </c>
      <c r="B25" s="51" t="s">
        <v>48</v>
      </c>
      <c r="C25" s="52" t="s">
        <v>58</v>
      </c>
      <c r="D25" s="53">
        <f>SUMIF('4 BH Access by EACH County'!$A$10:$A$768,'3 BH Access - County TYPE'!$A25,'4 BH Access by EACH County'!$E$10:$E$768)</f>
        <v>0</v>
      </c>
      <c r="E25" s="53">
        <f>SUMIF('4 BH Access by EACH County'!$A$10:$A$768,'3 BH Access - County TYPE'!$A25,'4 BH Access by EACH County'!$F$10:$F$768)</f>
        <v>0</v>
      </c>
      <c r="F25" s="278"/>
      <c r="G25" s="53">
        <f t="shared" si="3"/>
        <v>0</v>
      </c>
      <c r="H25" s="53">
        <f t="shared" si="0"/>
        <v>0</v>
      </c>
      <c r="I25" s="53">
        <f>SUMIF('4 BH Access by EACH County'!$A$10:$A$768,'3 BH Access - County TYPE'!$A25,'4 BH Access by EACH County'!$J$10:$J$768)</f>
        <v>0</v>
      </c>
      <c r="J25" s="54">
        <f t="shared" si="4"/>
        <v>0</v>
      </c>
      <c r="K25" s="53">
        <f>SUMIF('4 BH Access by EACH County'!$A$10:$A$768,'3 BH Access - County TYPE'!$A25,'4 BH Access by EACH County'!$L$10:$L$768)</f>
        <v>0</v>
      </c>
      <c r="L25" s="54">
        <f t="shared" si="5"/>
        <v>0</v>
      </c>
      <c r="M25" s="53">
        <f t="shared" si="1"/>
        <v>0</v>
      </c>
      <c r="N25" s="81"/>
      <c r="O25" s="54">
        <f t="shared" si="7"/>
        <v>0</v>
      </c>
      <c r="P25" s="81"/>
      <c r="Q25" s="54">
        <f t="shared" si="6"/>
        <v>0</v>
      </c>
      <c r="R25" s="41"/>
    </row>
    <row r="26" spans="1:18" x14ac:dyDescent="0.35">
      <c r="A26" s="39" t="str">
        <f t="shared" si="2"/>
        <v>URBANFQHCs providing BH services</v>
      </c>
      <c r="B26" s="51" t="s">
        <v>49</v>
      </c>
      <c r="C26" s="52" t="s">
        <v>58</v>
      </c>
      <c r="D26" s="53">
        <f>SUMIF('4 BH Access by EACH County'!$A$10:$A$768,'3 BH Access - County TYPE'!$A26,'4 BH Access by EACH County'!$E$10:$E$768)</f>
        <v>0</v>
      </c>
      <c r="E26" s="53">
        <f>SUMIF('4 BH Access by EACH County'!$A$10:$A$768,'3 BH Access - County TYPE'!$A26,'4 BH Access by EACH County'!$F$10:$F$768)</f>
        <v>0</v>
      </c>
      <c r="F26" s="278"/>
      <c r="G26" s="53">
        <f t="shared" si="3"/>
        <v>0</v>
      </c>
      <c r="H26" s="53">
        <f t="shared" si="0"/>
        <v>0</v>
      </c>
      <c r="I26" s="53">
        <f>SUMIF('4 BH Access by EACH County'!$A$10:$A$768,'3 BH Access - County TYPE'!$A26,'4 BH Access by EACH County'!$J$10:$J$768)</f>
        <v>0</v>
      </c>
      <c r="J26" s="54">
        <f t="shared" si="4"/>
        <v>0</v>
      </c>
      <c r="K26" s="53">
        <f>SUMIF('4 BH Access by EACH County'!$A$10:$A$768,'3 BH Access - County TYPE'!$A26,'4 BH Access by EACH County'!$L$10:$L$768)</f>
        <v>0</v>
      </c>
      <c r="L26" s="54">
        <f t="shared" si="5"/>
        <v>0</v>
      </c>
      <c r="M26" s="53">
        <f t="shared" si="1"/>
        <v>0</v>
      </c>
      <c r="N26" s="81"/>
      <c r="O26" s="54">
        <f t="shared" si="7"/>
        <v>0</v>
      </c>
      <c r="P26" s="81"/>
      <c r="Q26" s="54">
        <f t="shared" si="6"/>
        <v>0</v>
      </c>
      <c r="R26" s="41"/>
    </row>
    <row r="27" spans="1:18" x14ac:dyDescent="0.35">
      <c r="A27" s="39" t="str">
        <f t="shared" si="2"/>
        <v>URBANRural Health Clinics providing BH Services</v>
      </c>
      <c r="B27" s="51" t="s">
        <v>50</v>
      </c>
      <c r="C27" s="52" t="s">
        <v>58</v>
      </c>
      <c r="D27" s="53">
        <f>SUMIF('4 BH Access by EACH County'!$A$10:$A$768,'3 BH Access - County TYPE'!$A27,'4 BH Access by EACH County'!$E$10:$E$768)</f>
        <v>0</v>
      </c>
      <c r="E27" s="53">
        <f>SUMIF('4 BH Access by EACH County'!$A$10:$A$768,'3 BH Access - County TYPE'!$A27,'4 BH Access by EACH County'!$F$10:$F$768)</f>
        <v>0</v>
      </c>
      <c r="F27" s="278"/>
      <c r="G27" s="53">
        <f t="shared" si="3"/>
        <v>0</v>
      </c>
      <c r="H27" s="53">
        <f t="shared" si="0"/>
        <v>0</v>
      </c>
      <c r="I27" s="53">
        <f>SUMIF('4 BH Access by EACH County'!$A$10:$A$768,'3 BH Access - County TYPE'!$A27,'4 BH Access by EACH County'!$J$10:$J$768)</f>
        <v>0</v>
      </c>
      <c r="J27" s="54">
        <f t="shared" si="4"/>
        <v>0</v>
      </c>
      <c r="K27" s="53">
        <f>SUMIF('4 BH Access by EACH County'!$A$10:$A$768,'3 BH Access - County TYPE'!$A27,'4 BH Access by EACH County'!$L$10:$L$768)</f>
        <v>0</v>
      </c>
      <c r="L27" s="54">
        <f t="shared" si="5"/>
        <v>0</v>
      </c>
      <c r="M27" s="53">
        <f t="shared" si="1"/>
        <v>0</v>
      </c>
      <c r="N27" s="81"/>
      <c r="O27" s="54">
        <f t="shared" si="7"/>
        <v>0</v>
      </c>
      <c r="P27" s="81"/>
      <c r="Q27" s="54">
        <f t="shared" si="6"/>
        <v>0</v>
      </c>
      <c r="R27" s="41"/>
    </row>
    <row r="28" spans="1:18" x14ac:dyDescent="0.35">
      <c r="A28" s="39" t="str">
        <f t="shared" si="2"/>
        <v>URBANPsychiatrists</v>
      </c>
      <c r="B28" s="51" t="s">
        <v>51</v>
      </c>
      <c r="C28" s="52" t="s">
        <v>58</v>
      </c>
      <c r="D28" s="53">
        <f>SUMIF('4 BH Access by EACH County'!$A$10:$A$768,'3 BH Access - County TYPE'!$A28,'4 BH Access by EACH County'!$E$10:$E$768)</f>
        <v>0</v>
      </c>
      <c r="E28" s="53">
        <f>SUMIF('4 BH Access by EACH County'!$A$10:$A$768,'3 BH Access - County TYPE'!$A28,'4 BH Access by EACH County'!$F$10:$F$768)</f>
        <v>0</v>
      </c>
      <c r="F28" s="278"/>
      <c r="G28" s="53">
        <f t="shared" si="3"/>
        <v>0</v>
      </c>
      <c r="H28" s="53">
        <f t="shared" si="0"/>
        <v>0</v>
      </c>
      <c r="I28" s="53">
        <f>SUMIF('4 BH Access by EACH County'!$A$10:$A$768,'3 BH Access - County TYPE'!$A28,'4 BH Access by EACH County'!$J$10:$J$768)</f>
        <v>0</v>
      </c>
      <c r="J28" s="54">
        <f t="shared" si="4"/>
        <v>0</v>
      </c>
      <c r="K28" s="53">
        <f>SUMIF('4 BH Access by EACH County'!$A$10:$A$768,'3 BH Access - County TYPE'!$A28,'4 BH Access by EACH County'!$L$10:$L$768)</f>
        <v>0</v>
      </c>
      <c r="L28" s="54">
        <f t="shared" si="5"/>
        <v>0</v>
      </c>
      <c r="M28" s="53">
        <f t="shared" si="1"/>
        <v>0</v>
      </c>
      <c r="N28" s="81"/>
      <c r="O28" s="54">
        <f t="shared" si="7"/>
        <v>0</v>
      </c>
      <c r="P28" s="81"/>
      <c r="Q28" s="54">
        <f t="shared" si="6"/>
        <v>0</v>
      </c>
      <c r="R28" s="41"/>
    </row>
    <row r="29" spans="1:18" x14ac:dyDescent="0.35">
      <c r="A29" s="39" t="str">
        <f t="shared" si="2"/>
        <v>URBANPsychologists</v>
      </c>
      <c r="B29" s="51" t="s">
        <v>52</v>
      </c>
      <c r="C29" s="52" t="s">
        <v>58</v>
      </c>
      <c r="D29" s="53">
        <f>SUMIF('4 BH Access by EACH County'!$A$10:$A$768,'3 BH Access - County TYPE'!$A29,'4 BH Access by EACH County'!$E$10:$E$768)</f>
        <v>0</v>
      </c>
      <c r="E29" s="53">
        <f>SUMIF('4 BH Access by EACH County'!$A$10:$A$768,'3 BH Access - County TYPE'!$A29,'4 BH Access by EACH County'!$F$10:$F$768)</f>
        <v>0</v>
      </c>
      <c r="F29" s="278"/>
      <c r="G29" s="53">
        <f t="shared" si="3"/>
        <v>0</v>
      </c>
      <c r="H29" s="53">
        <f t="shared" si="0"/>
        <v>0</v>
      </c>
      <c r="I29" s="53">
        <f>SUMIF('4 BH Access by EACH County'!$A$10:$A$768,'3 BH Access - County TYPE'!$A29,'4 BH Access by EACH County'!$J$10:$J$768)</f>
        <v>0</v>
      </c>
      <c r="J29" s="54">
        <f t="shared" si="4"/>
        <v>0</v>
      </c>
      <c r="K29" s="53">
        <f>SUMIF('4 BH Access by EACH County'!$A$10:$A$768,'3 BH Access - County TYPE'!$A29,'4 BH Access by EACH County'!$L$10:$L$768)</f>
        <v>0</v>
      </c>
      <c r="L29" s="54">
        <f t="shared" si="5"/>
        <v>0</v>
      </c>
      <c r="M29" s="53">
        <f t="shared" si="1"/>
        <v>0</v>
      </c>
      <c r="N29" s="81"/>
      <c r="O29" s="54">
        <f t="shared" si="7"/>
        <v>0</v>
      </c>
      <c r="P29" s="81"/>
      <c r="Q29" s="54">
        <f t="shared" si="6"/>
        <v>0</v>
      </c>
      <c r="R29" s="41"/>
    </row>
    <row r="30" spans="1:18" x14ac:dyDescent="0.35">
      <c r="A30" s="39" t="str">
        <f t="shared" si="2"/>
        <v>URBANSuboxone certified MDs</v>
      </c>
      <c r="B30" s="51" t="s">
        <v>53</v>
      </c>
      <c r="C30" s="52" t="s">
        <v>58</v>
      </c>
      <c r="D30" s="53">
        <f>SUMIF('4 BH Access by EACH County'!$A$10:$A$768,'3 BH Access - County TYPE'!$A30,'4 BH Access by EACH County'!$E$10:$E$768)</f>
        <v>0</v>
      </c>
      <c r="E30" s="53">
        <f>SUMIF('4 BH Access by EACH County'!$A$10:$A$768,'3 BH Access - County TYPE'!$A30,'4 BH Access by EACH County'!$F$10:$F$768)</f>
        <v>0</v>
      </c>
      <c r="F30" s="278"/>
      <c r="G30" s="53">
        <f t="shared" si="3"/>
        <v>0</v>
      </c>
      <c r="H30" s="53">
        <f t="shared" si="0"/>
        <v>0</v>
      </c>
      <c r="I30" s="53">
        <f>SUMIF('4 BH Access by EACH County'!$A$10:$A$768,'3 BH Access - County TYPE'!$A30,'4 BH Access by EACH County'!$J$10:$J$768)</f>
        <v>0</v>
      </c>
      <c r="J30" s="54">
        <f t="shared" si="4"/>
        <v>0</v>
      </c>
      <c r="K30" s="53">
        <f>SUMIF('4 BH Access by EACH County'!$A$10:$A$768,'3 BH Access - County TYPE'!$A30,'4 BH Access by EACH County'!$L$10:$L$768)</f>
        <v>0</v>
      </c>
      <c r="L30" s="54">
        <f t="shared" si="5"/>
        <v>0</v>
      </c>
      <c r="M30" s="53">
        <f t="shared" si="1"/>
        <v>0</v>
      </c>
      <c r="N30" s="81"/>
      <c r="O30" s="54">
        <f t="shared" si="7"/>
        <v>0</v>
      </c>
      <c r="P30" s="81"/>
      <c r="Q30" s="54">
        <f t="shared" si="6"/>
        <v>0</v>
      </c>
      <c r="R30" s="41"/>
    </row>
    <row r="31" spans="1:18" ht="25" x14ac:dyDescent="0.35">
      <c r="A31" s="39" t="str">
        <f t="shared" si="2"/>
        <v>URBANOther Licensed Independent BH Practitioners</v>
      </c>
      <c r="B31" s="51" t="s">
        <v>242</v>
      </c>
      <c r="C31" s="52" t="s">
        <v>58</v>
      </c>
      <c r="D31" s="53">
        <f>SUMIF('4 BH Access by EACH County'!$A$10:$A$768,'3 BH Access - County TYPE'!$A31,'4 BH Access by EACH County'!$E$10:$E$768)</f>
        <v>0</v>
      </c>
      <c r="E31" s="53">
        <f>SUMIF('4 BH Access by EACH County'!$A$10:$A$768,'3 BH Access - County TYPE'!$A31,'4 BH Access by EACH County'!$F$10:$F$768)</f>
        <v>0</v>
      </c>
      <c r="F31" s="278"/>
      <c r="G31" s="53">
        <f t="shared" si="3"/>
        <v>0</v>
      </c>
      <c r="H31" s="53">
        <f t="shared" si="0"/>
        <v>0</v>
      </c>
      <c r="I31" s="53">
        <f>SUMIF('4 BH Access by EACH County'!$A$10:$A$768,'3 BH Access - County TYPE'!$A31,'4 BH Access by EACH County'!$J$10:$J$768)</f>
        <v>0</v>
      </c>
      <c r="J31" s="54">
        <f t="shared" si="4"/>
        <v>0</v>
      </c>
      <c r="K31" s="53">
        <f>SUMIF('4 BH Access by EACH County'!$A$10:$A$768,'3 BH Access - County TYPE'!$A31,'4 BH Access by EACH County'!$L$10:$L$768)</f>
        <v>0</v>
      </c>
      <c r="L31" s="54">
        <f t="shared" si="5"/>
        <v>0</v>
      </c>
      <c r="M31" s="53">
        <f t="shared" si="1"/>
        <v>0</v>
      </c>
      <c r="N31" s="81"/>
      <c r="O31" s="54">
        <f t="shared" si="7"/>
        <v>0</v>
      </c>
      <c r="P31" s="81"/>
      <c r="Q31" s="54">
        <f t="shared" si="6"/>
        <v>0</v>
      </c>
      <c r="R31" s="41"/>
    </row>
    <row r="32" spans="1:18" x14ac:dyDescent="0.35">
      <c r="A32" s="39" t="str">
        <f t="shared" si="2"/>
        <v>URBANInpatient Psychiatric Hospitals</v>
      </c>
      <c r="B32" s="51" t="s">
        <v>54</v>
      </c>
      <c r="C32" s="52" t="s">
        <v>58</v>
      </c>
      <c r="D32" s="53">
        <f>SUMIF('4 BH Access by EACH County'!$A$10:$A$768,'3 BH Access - County TYPE'!$A32,'4 BH Access by EACH County'!$E$10:$E$768)</f>
        <v>0</v>
      </c>
      <c r="E32" s="53">
        <f>SUMIF('4 BH Access by EACH County'!$A$10:$A$768,'3 BH Access - County TYPE'!$A32,'4 BH Access by EACH County'!$F$10:$F$768)</f>
        <v>0</v>
      </c>
      <c r="F32" s="278"/>
      <c r="G32" s="53">
        <f t="shared" si="3"/>
        <v>0</v>
      </c>
      <c r="H32" s="53">
        <f t="shared" si="0"/>
        <v>0</v>
      </c>
      <c r="I32" s="53">
        <f>SUMIF('4 BH Access by EACH County'!$A$10:$A$768,'3 BH Access - County TYPE'!$A32,'4 BH Access by EACH County'!$J$10:$J$768)</f>
        <v>0</v>
      </c>
      <c r="J32" s="54">
        <f t="shared" si="4"/>
        <v>0</v>
      </c>
      <c r="K32" s="53">
        <f>SUMIF('4 BH Access by EACH County'!$A$10:$A$768,'3 BH Access - County TYPE'!$A32,'4 BH Access by EACH County'!$L$10:$L$768)</f>
        <v>0</v>
      </c>
      <c r="L32" s="54">
        <f t="shared" si="5"/>
        <v>0</v>
      </c>
      <c r="M32" s="53">
        <f t="shared" si="1"/>
        <v>0</v>
      </c>
      <c r="N32" s="81"/>
      <c r="O32" s="54">
        <f t="shared" si="7"/>
        <v>0</v>
      </c>
      <c r="P32" s="81"/>
      <c r="Q32" s="54">
        <f t="shared" si="6"/>
        <v>0</v>
      </c>
      <c r="R32" s="41"/>
    </row>
    <row r="33" spans="1:18" x14ac:dyDescent="0.35">
      <c r="A33" s="39" t="str">
        <f t="shared" si="2"/>
        <v>RURALFreestanding Psychiatric Hospitals</v>
      </c>
      <c r="B33" s="51" t="s">
        <v>40</v>
      </c>
      <c r="C33" s="52" t="s">
        <v>59</v>
      </c>
      <c r="D33" s="53">
        <f>SUMIF('4 BH Access by EACH County'!$A$10:$A$768,'3 BH Access - County TYPE'!$A33,'4 BH Access by EACH County'!$E$10:$E$768)</f>
        <v>0</v>
      </c>
      <c r="E33" s="53">
        <f>SUMIF('4 BH Access by EACH County'!$A$10:$A$768,'3 BH Access - County TYPE'!$A33,'4 BH Access by EACH County'!$F$10:$F$768)</f>
        <v>0</v>
      </c>
      <c r="F33" s="278"/>
      <c r="G33" s="53">
        <f t="shared" si="3"/>
        <v>0</v>
      </c>
      <c r="H33" s="53">
        <f t="shared" si="0"/>
        <v>0</v>
      </c>
      <c r="I33" s="53">
        <f>SUMIF('4 BH Access by EACH County'!$A$10:$A$768,'3 BH Access - County TYPE'!$A33,'4 BH Access by EACH County'!$J$10:$J$768)</f>
        <v>0</v>
      </c>
      <c r="J33" s="54">
        <f t="shared" si="4"/>
        <v>0</v>
      </c>
      <c r="K33" s="53">
        <f>SUMIF('4 BH Access by EACH County'!$A$10:$A$768,'3 BH Access - County TYPE'!$A33,'4 BH Access by EACH County'!$L$10:$L$768)</f>
        <v>0</v>
      </c>
      <c r="L33" s="54">
        <f t="shared" si="5"/>
        <v>0</v>
      </c>
      <c r="M33" s="53">
        <f t="shared" si="1"/>
        <v>0</v>
      </c>
      <c r="N33" s="81"/>
      <c r="O33" s="54">
        <f t="shared" si="7"/>
        <v>0</v>
      </c>
      <c r="P33" s="81"/>
      <c r="Q33" s="54">
        <f t="shared" si="6"/>
        <v>0</v>
      </c>
      <c r="R33" s="41"/>
    </row>
    <row r="34" spans="1:18" x14ac:dyDescent="0.35">
      <c r="A34" s="39" t="str">
        <f t="shared" si="2"/>
        <v>RURALGeneral Hospitals with psychiatric units</v>
      </c>
      <c r="B34" s="51" t="s">
        <v>41</v>
      </c>
      <c r="C34" s="52" t="s">
        <v>59</v>
      </c>
      <c r="D34" s="53">
        <f>SUMIF('4 BH Access by EACH County'!$A$10:$A$768,'3 BH Access - County TYPE'!$A34,'4 BH Access by EACH County'!$E$10:$E$768)</f>
        <v>0</v>
      </c>
      <c r="E34" s="53">
        <f>SUMIF('4 BH Access by EACH County'!$A$10:$A$768,'3 BH Access - County TYPE'!$A34,'4 BH Access by EACH County'!$F$10:$F$768)</f>
        <v>0</v>
      </c>
      <c r="F34" s="278"/>
      <c r="G34" s="53">
        <f t="shared" si="3"/>
        <v>0</v>
      </c>
      <c r="H34" s="53">
        <f t="shared" si="0"/>
        <v>0</v>
      </c>
      <c r="I34" s="53">
        <f>SUMIF('4 BH Access by EACH County'!$A$10:$A$768,'3 BH Access - County TYPE'!$A34,'4 BH Access by EACH County'!$J$10:$J$768)</f>
        <v>0</v>
      </c>
      <c r="J34" s="54">
        <f t="shared" si="4"/>
        <v>0</v>
      </c>
      <c r="K34" s="53">
        <f>SUMIF('4 BH Access by EACH County'!$A$10:$A$768,'3 BH Access - County TYPE'!$A34,'4 BH Access by EACH County'!$L$10:$L$768)</f>
        <v>0</v>
      </c>
      <c r="L34" s="54">
        <f t="shared" si="5"/>
        <v>0</v>
      </c>
      <c r="M34" s="53">
        <f t="shared" si="1"/>
        <v>0</v>
      </c>
      <c r="N34" s="81"/>
      <c r="O34" s="54">
        <f t="shared" si="7"/>
        <v>0</v>
      </c>
      <c r="P34" s="81"/>
      <c r="Q34" s="54">
        <f t="shared" si="6"/>
        <v>0</v>
      </c>
      <c r="R34" s="41"/>
    </row>
    <row r="35" spans="1:18" x14ac:dyDescent="0.35">
      <c r="A35" s="39" t="str">
        <f t="shared" si="2"/>
        <v>RURALPartial Hospital Programs</v>
      </c>
      <c r="B35" s="51" t="s">
        <v>42</v>
      </c>
      <c r="C35" s="52" t="s">
        <v>59</v>
      </c>
      <c r="D35" s="53">
        <f>SUMIF('4 BH Access by EACH County'!$A$10:$A$768,'3 BH Access - County TYPE'!$A35,'4 BH Access by EACH County'!$E$10:$E$768)</f>
        <v>0</v>
      </c>
      <c r="E35" s="53">
        <f>SUMIF('4 BH Access by EACH County'!$A$10:$A$768,'3 BH Access - County TYPE'!$A35,'4 BH Access by EACH County'!$F$10:$F$768)</f>
        <v>0</v>
      </c>
      <c r="F35" s="278"/>
      <c r="G35" s="53">
        <f t="shared" si="3"/>
        <v>0</v>
      </c>
      <c r="H35" s="53">
        <f t="shared" si="0"/>
        <v>0</v>
      </c>
      <c r="I35" s="53">
        <f>SUMIF('4 BH Access by EACH County'!$A$10:$A$768,'3 BH Access - County TYPE'!$A35,'4 BH Access by EACH County'!$J$10:$J$768)</f>
        <v>0</v>
      </c>
      <c r="J35" s="54">
        <f t="shared" si="4"/>
        <v>0</v>
      </c>
      <c r="K35" s="53">
        <f>SUMIF('4 BH Access by EACH County'!$A$10:$A$768,'3 BH Access - County TYPE'!$A35,'4 BH Access by EACH County'!$L$10:$L$768)</f>
        <v>0</v>
      </c>
      <c r="L35" s="54">
        <f t="shared" si="5"/>
        <v>0</v>
      </c>
      <c r="M35" s="53">
        <f t="shared" si="1"/>
        <v>0</v>
      </c>
      <c r="N35" s="81"/>
      <c r="O35" s="54">
        <f t="shared" si="7"/>
        <v>0</v>
      </c>
      <c r="P35" s="81"/>
      <c r="Q35" s="54">
        <f t="shared" si="6"/>
        <v>0</v>
      </c>
      <c r="R35" s="41"/>
    </row>
    <row r="36" spans="1:18" ht="25" x14ac:dyDescent="0.35">
      <c r="A36" s="39" t="str">
        <f t="shared" si="2"/>
        <v>RURALAccredited Residential Treatment Centers (ARTC)</v>
      </c>
      <c r="B36" s="51" t="s">
        <v>241</v>
      </c>
      <c r="C36" s="52" t="s">
        <v>59</v>
      </c>
      <c r="D36" s="53">
        <f>SUMIF('4 BH Access by EACH County'!$A$10:$A$768,'3 BH Access - County TYPE'!$A36,'4 BH Access by EACH County'!$E$10:$E$768)</f>
        <v>0</v>
      </c>
      <c r="E36" s="53">
        <f>SUMIF('4 BH Access by EACH County'!$A$10:$A$768,'3 BH Access - County TYPE'!$A36,'4 BH Access by EACH County'!$F$10:$F$768)</f>
        <v>0</v>
      </c>
      <c r="F36" s="278"/>
      <c r="G36" s="53">
        <f t="shared" si="3"/>
        <v>0</v>
      </c>
      <c r="H36" s="53">
        <f t="shared" si="0"/>
        <v>0</v>
      </c>
      <c r="I36" s="53">
        <f>SUMIF('4 BH Access by EACH County'!$A$10:$A$768,'3 BH Access - County TYPE'!$A36,'4 BH Access by EACH County'!$J$10:$J$768)</f>
        <v>0</v>
      </c>
      <c r="J36" s="54">
        <f t="shared" si="4"/>
        <v>0</v>
      </c>
      <c r="K36" s="53">
        <f>SUMIF('4 BH Access by EACH County'!$A$10:$A$768,'3 BH Access - County TYPE'!$A36,'4 BH Access by EACH County'!$L$10:$L$768)</f>
        <v>0</v>
      </c>
      <c r="L36" s="54">
        <f t="shared" si="5"/>
        <v>0</v>
      </c>
      <c r="M36" s="53">
        <f t="shared" si="1"/>
        <v>0</v>
      </c>
      <c r="N36" s="81"/>
      <c r="O36" s="54">
        <f t="shared" si="7"/>
        <v>0</v>
      </c>
      <c r="P36" s="81"/>
      <c r="Q36" s="54">
        <f t="shared" si="6"/>
        <v>0</v>
      </c>
      <c r="R36" s="41"/>
    </row>
    <row r="37" spans="1:18" ht="25" x14ac:dyDescent="0.35">
      <c r="A37" s="39" t="str">
        <f t="shared" si="2"/>
        <v>RURALNon-Accredited Residential Treatment Center &amp; Group Homes</v>
      </c>
      <c r="B37" s="51" t="s">
        <v>43</v>
      </c>
      <c r="C37" s="52" t="s">
        <v>59</v>
      </c>
      <c r="D37" s="53">
        <f>SUMIF('4 BH Access by EACH County'!$A$10:$A$768,'3 BH Access - County TYPE'!$A37,'4 BH Access by EACH County'!$E$10:$E$768)</f>
        <v>0</v>
      </c>
      <c r="E37" s="53">
        <f>SUMIF('4 BH Access by EACH County'!$A$10:$A$768,'3 BH Access - County TYPE'!$A37,'4 BH Access by EACH County'!$F$10:$F$768)</f>
        <v>0</v>
      </c>
      <c r="F37" s="278"/>
      <c r="G37" s="53">
        <f t="shared" si="3"/>
        <v>0</v>
      </c>
      <c r="H37" s="53">
        <f t="shared" si="0"/>
        <v>0</v>
      </c>
      <c r="I37" s="53">
        <f>SUMIF('4 BH Access by EACH County'!$A$10:$A$768,'3 BH Access - County TYPE'!$A37,'4 BH Access by EACH County'!$J$10:$J$768)</f>
        <v>0</v>
      </c>
      <c r="J37" s="54">
        <f t="shared" si="4"/>
        <v>0</v>
      </c>
      <c r="K37" s="53">
        <f>SUMIF('4 BH Access by EACH County'!$A$10:$A$768,'3 BH Access - County TYPE'!$A37,'4 BH Access by EACH County'!$L$10:$L$768)</f>
        <v>0</v>
      </c>
      <c r="L37" s="54">
        <f t="shared" si="5"/>
        <v>0</v>
      </c>
      <c r="M37" s="53">
        <f t="shared" si="1"/>
        <v>0</v>
      </c>
      <c r="N37" s="81"/>
      <c r="O37" s="54">
        <f t="shared" si="7"/>
        <v>0</v>
      </c>
      <c r="P37" s="81"/>
      <c r="Q37" s="54">
        <f t="shared" si="6"/>
        <v>0</v>
      </c>
      <c r="R37" s="41"/>
    </row>
    <row r="38" spans="1:18" x14ac:dyDescent="0.35">
      <c r="A38" s="39" t="str">
        <f t="shared" si="2"/>
        <v>RURALTreatment Foster Care I &amp; II</v>
      </c>
      <c r="B38" s="51" t="s">
        <v>94</v>
      </c>
      <c r="C38" s="52" t="s">
        <v>59</v>
      </c>
      <c r="D38" s="53">
        <f>SUMIF('4 BH Access by EACH County'!$A$10:$A$768,'3 BH Access - County TYPE'!$A38,'4 BH Access by EACH County'!$E$10:$E$768)</f>
        <v>0</v>
      </c>
      <c r="E38" s="53">
        <f>SUMIF('4 BH Access by EACH County'!$A$10:$A$768,'3 BH Access - County TYPE'!$A38,'4 BH Access by EACH County'!$F$10:$F$768)</f>
        <v>0</v>
      </c>
      <c r="F38" s="278"/>
      <c r="G38" s="53">
        <f t="shared" si="3"/>
        <v>0</v>
      </c>
      <c r="H38" s="53">
        <f t="shared" si="0"/>
        <v>0</v>
      </c>
      <c r="I38" s="53">
        <f>SUMIF('4 BH Access by EACH County'!$A$10:$A$768,'3 BH Access - County TYPE'!$A38,'4 BH Access by EACH County'!$J$10:$J$768)</f>
        <v>0</v>
      </c>
      <c r="J38" s="54">
        <f t="shared" si="4"/>
        <v>0</v>
      </c>
      <c r="K38" s="53">
        <f>SUMIF('4 BH Access by EACH County'!$A$10:$A$768,'3 BH Access - County TYPE'!$A38,'4 BH Access by EACH County'!$L$10:$L$768)</f>
        <v>0</v>
      </c>
      <c r="L38" s="54">
        <f t="shared" si="5"/>
        <v>0</v>
      </c>
      <c r="M38" s="53">
        <f t="shared" si="1"/>
        <v>0</v>
      </c>
      <c r="N38" s="81"/>
      <c r="O38" s="54">
        <f t="shared" si="7"/>
        <v>0</v>
      </c>
      <c r="P38" s="81"/>
      <c r="Q38" s="54">
        <f t="shared" si="6"/>
        <v>0</v>
      </c>
      <c r="R38" s="41"/>
    </row>
    <row r="39" spans="1:18" x14ac:dyDescent="0.35">
      <c r="A39" s="39" t="str">
        <f t="shared" si="2"/>
        <v>RURALCore Service Agencies</v>
      </c>
      <c r="B39" s="51" t="s">
        <v>44</v>
      </c>
      <c r="C39" s="52" t="s">
        <v>59</v>
      </c>
      <c r="D39" s="53">
        <f>SUMIF('4 BH Access by EACH County'!$A$10:$A$768,'3 BH Access - County TYPE'!$A39,'4 BH Access by EACH County'!$E$10:$E$768)</f>
        <v>0</v>
      </c>
      <c r="E39" s="53">
        <f>SUMIF('4 BH Access by EACH County'!$A$10:$A$768,'3 BH Access - County TYPE'!$A39,'4 BH Access by EACH County'!$F$10:$F$768)</f>
        <v>0</v>
      </c>
      <c r="F39" s="278"/>
      <c r="G39" s="53">
        <f t="shared" si="3"/>
        <v>0</v>
      </c>
      <c r="H39" s="53">
        <f t="shared" si="0"/>
        <v>0</v>
      </c>
      <c r="I39" s="53">
        <f>SUMIF('4 BH Access by EACH County'!$A$10:$A$768,'3 BH Access - County TYPE'!$A39,'4 BH Access by EACH County'!$J$10:$J$768)</f>
        <v>0</v>
      </c>
      <c r="J39" s="54">
        <f t="shared" si="4"/>
        <v>0</v>
      </c>
      <c r="K39" s="53">
        <f>SUMIF('4 BH Access by EACH County'!$A$10:$A$768,'3 BH Access - County TYPE'!$A39,'4 BH Access by EACH County'!$L$10:$L$768)</f>
        <v>0</v>
      </c>
      <c r="L39" s="54">
        <f t="shared" si="5"/>
        <v>0</v>
      </c>
      <c r="M39" s="53">
        <f t="shared" si="1"/>
        <v>0</v>
      </c>
      <c r="N39" s="81"/>
      <c r="O39" s="54">
        <f t="shared" si="7"/>
        <v>0</v>
      </c>
      <c r="P39" s="81"/>
      <c r="Q39" s="54">
        <f t="shared" si="6"/>
        <v>0</v>
      </c>
      <c r="R39" s="41"/>
    </row>
    <row r="40" spans="1:18" x14ac:dyDescent="0.35">
      <c r="A40" s="39" t="str">
        <f t="shared" si="2"/>
        <v>RURALCommunity Mental Health Centers</v>
      </c>
      <c r="B40" s="51" t="s">
        <v>93</v>
      </c>
      <c r="C40" s="52" t="s">
        <v>59</v>
      </c>
      <c r="D40" s="53">
        <f>SUMIF('4 BH Access by EACH County'!$A$10:$A$768,'3 BH Access - County TYPE'!$A40,'4 BH Access by EACH County'!$E$10:$E$768)</f>
        <v>0</v>
      </c>
      <c r="E40" s="53">
        <f>SUMIF('4 BH Access by EACH County'!$A$10:$A$768,'3 BH Access - County TYPE'!$A40,'4 BH Access by EACH County'!$F$10:$F$768)</f>
        <v>0</v>
      </c>
      <c r="F40" s="278"/>
      <c r="G40" s="53">
        <f t="shared" si="3"/>
        <v>0</v>
      </c>
      <c r="H40" s="53">
        <f t="shared" si="0"/>
        <v>0</v>
      </c>
      <c r="I40" s="53">
        <f>SUMIF('4 BH Access by EACH County'!$A$10:$A$768,'3 BH Access - County TYPE'!$A40,'4 BH Access by EACH County'!$J$10:$J$768)</f>
        <v>0</v>
      </c>
      <c r="J40" s="54">
        <f t="shared" si="4"/>
        <v>0</v>
      </c>
      <c r="K40" s="53">
        <f>SUMIF('4 BH Access by EACH County'!$A$10:$A$768,'3 BH Access - County TYPE'!$A40,'4 BH Access by EACH County'!$L$10:$L$768)</f>
        <v>0</v>
      </c>
      <c r="L40" s="54">
        <f t="shared" si="5"/>
        <v>0</v>
      </c>
      <c r="M40" s="53">
        <f t="shared" si="1"/>
        <v>0</v>
      </c>
      <c r="N40" s="81"/>
      <c r="O40" s="54">
        <f t="shared" si="7"/>
        <v>0</v>
      </c>
      <c r="P40" s="81"/>
      <c r="Q40" s="54">
        <f t="shared" si="6"/>
        <v>0</v>
      </c>
      <c r="R40" s="41"/>
    </row>
    <row r="41" spans="1:18" ht="25" x14ac:dyDescent="0.35">
      <c r="A41" s="39" t="str">
        <f t="shared" si="2"/>
        <v>RURALIndian Health Service and Tribal 638s providing BH</v>
      </c>
      <c r="B41" s="51" t="s">
        <v>45</v>
      </c>
      <c r="C41" s="52" t="s">
        <v>59</v>
      </c>
      <c r="D41" s="53">
        <f>SUMIF('4 BH Access by EACH County'!$A$10:$A$768,'3 BH Access - County TYPE'!$A41,'4 BH Access by EACH County'!$E$10:$E$768)</f>
        <v>0</v>
      </c>
      <c r="E41" s="53">
        <f>SUMIF('4 BH Access by EACH County'!$A$10:$A$768,'3 BH Access - County TYPE'!$A41,'4 BH Access by EACH County'!$F$10:$F$768)</f>
        <v>0</v>
      </c>
      <c r="F41" s="278"/>
      <c r="G41" s="53">
        <f t="shared" si="3"/>
        <v>0</v>
      </c>
      <c r="H41" s="53">
        <f t="shared" si="0"/>
        <v>0</v>
      </c>
      <c r="I41" s="53">
        <f>SUMIF('4 BH Access by EACH County'!$A$10:$A$768,'3 BH Access - County TYPE'!$A41,'4 BH Access by EACH County'!$J$10:$J$768)</f>
        <v>0</v>
      </c>
      <c r="J41" s="54">
        <f t="shared" si="4"/>
        <v>0</v>
      </c>
      <c r="K41" s="53">
        <f>SUMIF('4 BH Access by EACH County'!$A$10:$A$768,'3 BH Access - County TYPE'!$A41,'4 BH Access by EACH County'!$L$10:$L$768)</f>
        <v>0</v>
      </c>
      <c r="L41" s="54">
        <f t="shared" si="5"/>
        <v>0</v>
      </c>
      <c r="M41" s="53">
        <f t="shared" si="1"/>
        <v>0</v>
      </c>
      <c r="N41" s="81"/>
      <c r="O41" s="54">
        <f t="shared" si="7"/>
        <v>0</v>
      </c>
      <c r="P41" s="81"/>
      <c r="Q41" s="54">
        <f t="shared" si="6"/>
        <v>0</v>
      </c>
      <c r="R41" s="41"/>
    </row>
    <row r="42" spans="1:18" x14ac:dyDescent="0.35">
      <c r="A42" s="39" t="str">
        <f t="shared" si="2"/>
        <v>RURALOutpatient Provider Agencies</v>
      </c>
      <c r="B42" s="51" t="s">
        <v>46</v>
      </c>
      <c r="C42" s="52" t="s">
        <v>59</v>
      </c>
      <c r="D42" s="53">
        <f>SUMIF('4 BH Access by EACH County'!$A$10:$A$768,'3 BH Access - County TYPE'!$A42,'4 BH Access by EACH County'!$E$10:$E$768)</f>
        <v>0</v>
      </c>
      <c r="E42" s="53">
        <f>SUMIF('4 BH Access by EACH County'!$A$10:$A$768,'3 BH Access - County TYPE'!$A42,'4 BH Access by EACH County'!$F$10:$F$768)</f>
        <v>0</v>
      </c>
      <c r="F42" s="278"/>
      <c r="G42" s="53">
        <f t="shared" si="3"/>
        <v>0</v>
      </c>
      <c r="H42" s="53">
        <f t="shared" ref="H42:H73" si="8">I42+K42</f>
        <v>0</v>
      </c>
      <c r="I42" s="53">
        <f>SUMIF('4 BH Access by EACH County'!$A$10:$A$768,'3 BH Access - County TYPE'!$A42,'4 BH Access by EACH County'!$J$10:$J$768)</f>
        <v>0</v>
      </c>
      <c r="J42" s="54">
        <f t="shared" si="4"/>
        <v>0</v>
      </c>
      <c r="K42" s="53">
        <f>SUMIF('4 BH Access by EACH County'!$A$10:$A$768,'3 BH Access - County TYPE'!$A42,'4 BH Access by EACH County'!$L$10:$L$768)</f>
        <v>0</v>
      </c>
      <c r="L42" s="54">
        <f t="shared" si="5"/>
        <v>0</v>
      </c>
      <c r="M42" s="53">
        <f t="shared" si="1"/>
        <v>0</v>
      </c>
      <c r="N42" s="81"/>
      <c r="O42" s="54">
        <f t="shared" si="7"/>
        <v>0</v>
      </c>
      <c r="P42" s="81"/>
      <c r="Q42" s="54">
        <f t="shared" si="6"/>
        <v>0</v>
      </c>
      <c r="R42" s="41"/>
    </row>
    <row r="43" spans="1:18" x14ac:dyDescent="0.35">
      <c r="A43" s="39" t="str">
        <f t="shared" si="2"/>
        <v>RURALBehavioral Management Services (BMS)</v>
      </c>
      <c r="B43" s="51" t="s">
        <v>248</v>
      </c>
      <c r="C43" s="52" t="s">
        <v>59</v>
      </c>
      <c r="D43" s="53">
        <f>SUMIF('4 BH Access by EACH County'!$A$10:$A$768,'3 BH Access - County TYPE'!$A43,'4 BH Access by EACH County'!$E$10:$E$768)</f>
        <v>0</v>
      </c>
      <c r="E43" s="53">
        <f>SUMIF('4 BH Access by EACH County'!$A$10:$A$768,'3 BH Access - County TYPE'!$A43,'4 BH Access by EACH County'!$F$10:$F$768)</f>
        <v>0</v>
      </c>
      <c r="F43" s="278"/>
      <c r="G43" s="53">
        <f t="shared" si="3"/>
        <v>0</v>
      </c>
      <c r="H43" s="53">
        <f t="shared" si="8"/>
        <v>0</v>
      </c>
      <c r="I43" s="53">
        <f>SUMIF('4 BH Access by EACH County'!$A$10:$A$768,'3 BH Access - County TYPE'!$A43,'4 BH Access by EACH County'!$J$10:$J$768)</f>
        <v>0</v>
      </c>
      <c r="J43" s="54">
        <f t="shared" si="4"/>
        <v>0</v>
      </c>
      <c r="K43" s="53">
        <f>SUMIF('4 BH Access by EACH County'!$A$10:$A$768,'3 BH Access - County TYPE'!$A43,'4 BH Access by EACH County'!$L$10:$L$768)</f>
        <v>0</v>
      </c>
      <c r="L43" s="54">
        <f t="shared" si="5"/>
        <v>0</v>
      </c>
      <c r="M43" s="53">
        <f t="shared" si="1"/>
        <v>0</v>
      </c>
      <c r="N43" s="81"/>
      <c r="O43" s="54">
        <f t="shared" si="7"/>
        <v>0</v>
      </c>
      <c r="P43" s="81"/>
      <c r="Q43" s="54">
        <f t="shared" si="6"/>
        <v>0</v>
      </c>
      <c r="R43" s="41"/>
    </row>
    <row r="44" spans="1:18" x14ac:dyDescent="0.35">
      <c r="A44" s="39" t="str">
        <f t="shared" si="2"/>
        <v>RURALDay Treatment Services</v>
      </c>
      <c r="B44" s="51" t="s">
        <v>249</v>
      </c>
      <c r="C44" s="52" t="s">
        <v>59</v>
      </c>
      <c r="D44" s="53">
        <f>SUMIF('4 BH Access by EACH County'!$A$10:$A$768,'3 BH Access - County TYPE'!$A44,'4 BH Access by EACH County'!$E$10:$E$768)</f>
        <v>0</v>
      </c>
      <c r="E44" s="53">
        <f>SUMIF('4 BH Access by EACH County'!$A$10:$A$768,'3 BH Access - County TYPE'!$A44,'4 BH Access by EACH County'!$F$10:$F$768)</f>
        <v>0</v>
      </c>
      <c r="F44" s="278"/>
      <c r="G44" s="53">
        <f t="shared" si="3"/>
        <v>0</v>
      </c>
      <c r="H44" s="53">
        <f t="shared" si="8"/>
        <v>0</v>
      </c>
      <c r="I44" s="53">
        <f>SUMIF('4 BH Access by EACH County'!$A$10:$A$768,'3 BH Access - County TYPE'!$A44,'4 BH Access by EACH County'!$J$10:$J$768)</f>
        <v>0</v>
      </c>
      <c r="J44" s="54">
        <f t="shared" si="4"/>
        <v>0</v>
      </c>
      <c r="K44" s="53">
        <f>SUMIF('4 BH Access by EACH County'!$A$10:$A$768,'3 BH Access - County TYPE'!$A44,'4 BH Access by EACH County'!$L$10:$L$768)</f>
        <v>0</v>
      </c>
      <c r="L44" s="54">
        <f t="shared" si="5"/>
        <v>0</v>
      </c>
      <c r="M44" s="53">
        <f t="shared" si="1"/>
        <v>0</v>
      </c>
      <c r="N44" s="81"/>
      <c r="O44" s="54">
        <f t="shared" si="7"/>
        <v>0</v>
      </c>
      <c r="P44" s="81"/>
      <c r="Q44" s="54">
        <f t="shared" si="6"/>
        <v>0</v>
      </c>
      <c r="R44" s="41"/>
    </row>
    <row r="45" spans="1:18" x14ac:dyDescent="0.35">
      <c r="A45" s="39" t="str">
        <f t="shared" si="2"/>
        <v>RURALAssertive Community Treatment (ACT)</v>
      </c>
      <c r="B45" s="51" t="s">
        <v>250</v>
      </c>
      <c r="C45" s="52" t="s">
        <v>59</v>
      </c>
      <c r="D45" s="53">
        <f>SUMIF('4 BH Access by EACH County'!$A$10:$A$768,'3 BH Access - County TYPE'!$A45,'4 BH Access by EACH County'!$E$10:$E$768)</f>
        <v>0</v>
      </c>
      <c r="E45" s="53">
        <f>SUMIF('4 BH Access by EACH County'!$A$10:$A$768,'3 BH Access - County TYPE'!$A45,'4 BH Access by EACH County'!$F$10:$F$768)</f>
        <v>0</v>
      </c>
      <c r="F45" s="278"/>
      <c r="G45" s="53">
        <f t="shared" si="3"/>
        <v>0</v>
      </c>
      <c r="H45" s="53">
        <f t="shared" si="8"/>
        <v>0</v>
      </c>
      <c r="I45" s="53">
        <f>SUMIF('4 BH Access by EACH County'!$A$10:$A$768,'3 BH Access - County TYPE'!$A45,'4 BH Access by EACH County'!$J$10:$J$768)</f>
        <v>0</v>
      </c>
      <c r="J45" s="54">
        <f t="shared" si="4"/>
        <v>0</v>
      </c>
      <c r="K45" s="53">
        <f>SUMIF('4 BH Access by EACH County'!$A$10:$A$768,'3 BH Access - County TYPE'!$A45,'4 BH Access by EACH County'!$L$10:$L$768)</f>
        <v>0</v>
      </c>
      <c r="L45" s="54">
        <f t="shared" si="5"/>
        <v>0</v>
      </c>
      <c r="M45" s="53">
        <f t="shared" si="1"/>
        <v>0</v>
      </c>
      <c r="N45" s="81"/>
      <c r="O45" s="54">
        <f t="shared" si="7"/>
        <v>0</v>
      </c>
      <c r="P45" s="81"/>
      <c r="Q45" s="54">
        <f t="shared" si="6"/>
        <v>0</v>
      </c>
      <c r="R45" s="41"/>
    </row>
    <row r="46" spans="1:18" x14ac:dyDescent="0.35">
      <c r="A46" s="39" t="str">
        <f t="shared" si="2"/>
        <v>RURALMulti-Systemic Therapy (MST)</v>
      </c>
      <c r="B46" s="51" t="s">
        <v>251</v>
      </c>
      <c r="C46" s="52" t="s">
        <v>59</v>
      </c>
      <c r="D46" s="53">
        <f>SUMIF('4 BH Access by EACH County'!$A$10:$A$768,'3 BH Access - County TYPE'!$A46,'4 BH Access by EACH County'!$E$10:$E$768)</f>
        <v>0</v>
      </c>
      <c r="E46" s="53">
        <f>SUMIF('4 BH Access by EACH County'!$A$10:$A$768,'3 BH Access - County TYPE'!$A46,'4 BH Access by EACH County'!$F$10:$F$768)</f>
        <v>0</v>
      </c>
      <c r="F46" s="278"/>
      <c r="G46" s="53">
        <f t="shared" si="3"/>
        <v>0</v>
      </c>
      <c r="H46" s="53">
        <f t="shared" si="8"/>
        <v>0</v>
      </c>
      <c r="I46" s="53">
        <f>SUMIF('4 BH Access by EACH County'!$A$10:$A$768,'3 BH Access - County TYPE'!$A46,'4 BH Access by EACH County'!$J$10:$J$768)</f>
        <v>0</v>
      </c>
      <c r="J46" s="54">
        <f t="shared" si="4"/>
        <v>0</v>
      </c>
      <c r="K46" s="53">
        <f>SUMIF('4 BH Access by EACH County'!$A$10:$A$768,'3 BH Access - County TYPE'!$A46,'4 BH Access by EACH County'!$L$10:$L$768)</f>
        <v>0</v>
      </c>
      <c r="L46" s="54">
        <f t="shared" si="5"/>
        <v>0</v>
      </c>
      <c r="M46" s="53">
        <f t="shared" si="1"/>
        <v>0</v>
      </c>
      <c r="N46" s="81"/>
      <c r="O46" s="54">
        <f t="shared" si="7"/>
        <v>0</v>
      </c>
      <c r="P46" s="81"/>
      <c r="Q46" s="54">
        <f t="shared" si="6"/>
        <v>0</v>
      </c>
      <c r="R46" s="41"/>
    </row>
    <row r="47" spans="1:18" x14ac:dyDescent="0.35">
      <c r="A47" s="39" t="str">
        <f t="shared" si="2"/>
        <v>RURALIntensive Outpatient Services</v>
      </c>
      <c r="B47" s="51" t="s">
        <v>47</v>
      </c>
      <c r="C47" s="52" t="s">
        <v>59</v>
      </c>
      <c r="D47" s="53">
        <f>SUMIF('4 BH Access by EACH County'!$A$10:$A$768,'3 BH Access - County TYPE'!$A47,'4 BH Access by EACH County'!$E$10:$E$768)</f>
        <v>0</v>
      </c>
      <c r="E47" s="53">
        <f>SUMIF('4 BH Access by EACH County'!$A$10:$A$768,'3 BH Access - County TYPE'!$A47,'4 BH Access by EACH County'!$F$10:$F$768)</f>
        <v>0</v>
      </c>
      <c r="F47" s="278"/>
      <c r="G47" s="53">
        <f t="shared" si="3"/>
        <v>0</v>
      </c>
      <c r="H47" s="53">
        <f t="shared" si="8"/>
        <v>0</v>
      </c>
      <c r="I47" s="53">
        <f>SUMIF('4 BH Access by EACH County'!$A$10:$A$768,'3 BH Access - County TYPE'!$A47,'4 BH Access by EACH County'!$J$10:$J$768)</f>
        <v>0</v>
      </c>
      <c r="J47" s="54">
        <f t="shared" si="4"/>
        <v>0</v>
      </c>
      <c r="K47" s="53">
        <f>SUMIF('4 BH Access by EACH County'!$A$10:$A$768,'3 BH Access - County TYPE'!$A47,'4 BH Access by EACH County'!$L$10:$L$768)</f>
        <v>0</v>
      </c>
      <c r="L47" s="54">
        <f t="shared" si="5"/>
        <v>0</v>
      </c>
      <c r="M47" s="53">
        <f t="shared" si="1"/>
        <v>0</v>
      </c>
      <c r="N47" s="81"/>
      <c r="O47" s="54">
        <f t="shared" si="7"/>
        <v>0</v>
      </c>
      <c r="P47" s="81"/>
      <c r="Q47" s="54">
        <f t="shared" si="6"/>
        <v>0</v>
      </c>
      <c r="R47" s="41"/>
    </row>
    <row r="48" spans="1:18" x14ac:dyDescent="0.35">
      <c r="A48" s="39" t="str">
        <f t="shared" si="2"/>
        <v>RURALMethadone Clinics</v>
      </c>
      <c r="B48" s="51" t="s">
        <v>48</v>
      </c>
      <c r="C48" s="52" t="s">
        <v>59</v>
      </c>
      <c r="D48" s="53">
        <f>SUMIF('4 BH Access by EACH County'!$A$10:$A$768,'3 BH Access - County TYPE'!$A48,'4 BH Access by EACH County'!$E$10:$E$768)</f>
        <v>0</v>
      </c>
      <c r="E48" s="53">
        <f>SUMIF('4 BH Access by EACH County'!$A$10:$A$768,'3 BH Access - County TYPE'!$A48,'4 BH Access by EACH County'!$F$10:$F$768)</f>
        <v>0</v>
      </c>
      <c r="F48" s="278"/>
      <c r="G48" s="53">
        <f t="shared" si="3"/>
        <v>0</v>
      </c>
      <c r="H48" s="53">
        <f t="shared" si="8"/>
        <v>0</v>
      </c>
      <c r="I48" s="53">
        <f>SUMIF('4 BH Access by EACH County'!$A$10:$A$768,'3 BH Access - County TYPE'!$A48,'4 BH Access by EACH County'!$J$10:$J$768)</f>
        <v>0</v>
      </c>
      <c r="J48" s="54">
        <f t="shared" si="4"/>
        <v>0</v>
      </c>
      <c r="K48" s="53">
        <f>SUMIF('4 BH Access by EACH County'!$A$10:$A$768,'3 BH Access - County TYPE'!$A48,'4 BH Access by EACH County'!$L$10:$L$768)</f>
        <v>0</v>
      </c>
      <c r="L48" s="54">
        <f t="shared" si="5"/>
        <v>0</v>
      </c>
      <c r="M48" s="53">
        <f t="shared" si="1"/>
        <v>0</v>
      </c>
      <c r="N48" s="81"/>
      <c r="O48" s="54">
        <f t="shared" si="7"/>
        <v>0</v>
      </c>
      <c r="P48" s="81"/>
      <c r="Q48" s="54">
        <f t="shared" si="6"/>
        <v>0</v>
      </c>
      <c r="R48" s="41"/>
    </row>
    <row r="49" spans="1:18" x14ac:dyDescent="0.35">
      <c r="A49" s="39" t="str">
        <f t="shared" si="2"/>
        <v>RURALFQHCs providing BH services</v>
      </c>
      <c r="B49" s="51" t="s">
        <v>49</v>
      </c>
      <c r="C49" s="52" t="s">
        <v>59</v>
      </c>
      <c r="D49" s="53">
        <f>SUMIF('4 BH Access by EACH County'!$A$10:$A$768,'3 BH Access - County TYPE'!$A49,'4 BH Access by EACH County'!$E$10:$E$768)</f>
        <v>0</v>
      </c>
      <c r="E49" s="53">
        <f>SUMIF('4 BH Access by EACH County'!$A$10:$A$768,'3 BH Access - County TYPE'!$A49,'4 BH Access by EACH County'!$F$10:$F$768)</f>
        <v>0</v>
      </c>
      <c r="F49" s="278"/>
      <c r="G49" s="53">
        <f t="shared" si="3"/>
        <v>0</v>
      </c>
      <c r="H49" s="53">
        <f t="shared" si="8"/>
        <v>0</v>
      </c>
      <c r="I49" s="53">
        <f>SUMIF('4 BH Access by EACH County'!$A$10:$A$768,'3 BH Access - County TYPE'!$A49,'4 BH Access by EACH County'!$J$10:$J$768)</f>
        <v>0</v>
      </c>
      <c r="J49" s="54">
        <f t="shared" si="4"/>
        <v>0</v>
      </c>
      <c r="K49" s="53">
        <f>SUMIF('4 BH Access by EACH County'!$A$10:$A$768,'3 BH Access - County TYPE'!$A49,'4 BH Access by EACH County'!$L$10:$L$768)</f>
        <v>0</v>
      </c>
      <c r="L49" s="54">
        <f t="shared" si="5"/>
        <v>0</v>
      </c>
      <c r="M49" s="53">
        <f t="shared" si="1"/>
        <v>0</v>
      </c>
      <c r="N49" s="81"/>
      <c r="O49" s="54">
        <f t="shared" si="7"/>
        <v>0</v>
      </c>
      <c r="P49" s="81"/>
      <c r="Q49" s="54">
        <f t="shared" si="6"/>
        <v>0</v>
      </c>
      <c r="R49" s="41"/>
    </row>
    <row r="50" spans="1:18" x14ac:dyDescent="0.35">
      <c r="A50" s="39" t="str">
        <f t="shared" si="2"/>
        <v>RURALRural Health Clinics providing BH Services</v>
      </c>
      <c r="B50" s="51" t="s">
        <v>50</v>
      </c>
      <c r="C50" s="52" t="s">
        <v>59</v>
      </c>
      <c r="D50" s="53">
        <f>SUMIF('4 BH Access by EACH County'!$A$10:$A$768,'3 BH Access - County TYPE'!$A50,'4 BH Access by EACH County'!$E$10:$E$768)</f>
        <v>0</v>
      </c>
      <c r="E50" s="53">
        <f>SUMIF('4 BH Access by EACH County'!$A$10:$A$768,'3 BH Access - County TYPE'!$A50,'4 BH Access by EACH County'!$F$10:$F$768)</f>
        <v>0</v>
      </c>
      <c r="F50" s="278"/>
      <c r="G50" s="53">
        <f t="shared" si="3"/>
        <v>0</v>
      </c>
      <c r="H50" s="53">
        <f t="shared" si="8"/>
        <v>0</v>
      </c>
      <c r="I50" s="53">
        <f>SUMIF('4 BH Access by EACH County'!$A$10:$A$768,'3 BH Access - County TYPE'!$A50,'4 BH Access by EACH County'!$J$10:$J$768)</f>
        <v>0</v>
      </c>
      <c r="J50" s="54">
        <f t="shared" si="4"/>
        <v>0</v>
      </c>
      <c r="K50" s="53">
        <f>SUMIF('4 BH Access by EACH County'!$A$10:$A$768,'3 BH Access - County TYPE'!$A50,'4 BH Access by EACH County'!$L$10:$L$768)</f>
        <v>0</v>
      </c>
      <c r="L50" s="54">
        <f t="shared" si="5"/>
        <v>0</v>
      </c>
      <c r="M50" s="53">
        <f t="shared" si="1"/>
        <v>0</v>
      </c>
      <c r="N50" s="81"/>
      <c r="O50" s="54">
        <f t="shared" si="7"/>
        <v>0</v>
      </c>
      <c r="P50" s="81"/>
      <c r="Q50" s="54">
        <f t="shared" si="6"/>
        <v>0</v>
      </c>
      <c r="R50" s="41"/>
    </row>
    <row r="51" spans="1:18" x14ac:dyDescent="0.35">
      <c r="A51" s="39" t="str">
        <f t="shared" si="2"/>
        <v>RURALPsychiatrists</v>
      </c>
      <c r="B51" s="51" t="s">
        <v>51</v>
      </c>
      <c r="C51" s="52" t="s">
        <v>59</v>
      </c>
      <c r="D51" s="53">
        <f>SUMIF('4 BH Access by EACH County'!$A$10:$A$768,'3 BH Access - County TYPE'!$A51,'4 BH Access by EACH County'!$E$10:$E$768)</f>
        <v>0</v>
      </c>
      <c r="E51" s="53">
        <f>SUMIF('4 BH Access by EACH County'!$A$10:$A$768,'3 BH Access - County TYPE'!$A51,'4 BH Access by EACH County'!$F$10:$F$768)</f>
        <v>0</v>
      </c>
      <c r="F51" s="278"/>
      <c r="G51" s="53">
        <f t="shared" si="3"/>
        <v>0</v>
      </c>
      <c r="H51" s="53">
        <f t="shared" si="8"/>
        <v>0</v>
      </c>
      <c r="I51" s="53">
        <f>SUMIF('4 BH Access by EACH County'!$A$10:$A$768,'3 BH Access - County TYPE'!$A51,'4 BH Access by EACH County'!$J$10:$J$768)</f>
        <v>0</v>
      </c>
      <c r="J51" s="54">
        <f t="shared" si="4"/>
        <v>0</v>
      </c>
      <c r="K51" s="53">
        <f>SUMIF('4 BH Access by EACH County'!$A$10:$A$768,'3 BH Access - County TYPE'!$A51,'4 BH Access by EACH County'!$L$10:$L$768)</f>
        <v>0</v>
      </c>
      <c r="L51" s="54">
        <f t="shared" si="5"/>
        <v>0</v>
      </c>
      <c r="M51" s="53">
        <f t="shared" si="1"/>
        <v>0</v>
      </c>
      <c r="N51" s="81"/>
      <c r="O51" s="54">
        <f t="shared" si="7"/>
        <v>0</v>
      </c>
      <c r="P51" s="81"/>
      <c r="Q51" s="54">
        <f t="shared" si="6"/>
        <v>0</v>
      </c>
      <c r="R51" s="41"/>
    </row>
    <row r="52" spans="1:18" x14ac:dyDescent="0.35">
      <c r="A52" s="39" t="str">
        <f t="shared" si="2"/>
        <v>RURALPsychologists</v>
      </c>
      <c r="B52" s="51" t="s">
        <v>52</v>
      </c>
      <c r="C52" s="52" t="s">
        <v>59</v>
      </c>
      <c r="D52" s="53">
        <f>SUMIF('4 BH Access by EACH County'!$A$10:$A$768,'3 BH Access - County TYPE'!$A52,'4 BH Access by EACH County'!$E$10:$E$768)</f>
        <v>0</v>
      </c>
      <c r="E52" s="53">
        <f>SUMIF('4 BH Access by EACH County'!$A$10:$A$768,'3 BH Access - County TYPE'!$A52,'4 BH Access by EACH County'!$F$10:$F$768)</f>
        <v>0</v>
      </c>
      <c r="F52" s="278"/>
      <c r="G52" s="53">
        <f t="shared" si="3"/>
        <v>0</v>
      </c>
      <c r="H52" s="53">
        <f t="shared" si="8"/>
        <v>0</v>
      </c>
      <c r="I52" s="53">
        <f>SUMIF('4 BH Access by EACH County'!$A$10:$A$768,'3 BH Access - County TYPE'!$A52,'4 BH Access by EACH County'!$J$10:$J$768)</f>
        <v>0</v>
      </c>
      <c r="J52" s="54">
        <f t="shared" si="4"/>
        <v>0</v>
      </c>
      <c r="K52" s="53">
        <f>SUMIF('4 BH Access by EACH County'!$A$10:$A$768,'3 BH Access - County TYPE'!$A52,'4 BH Access by EACH County'!$L$10:$L$768)</f>
        <v>0</v>
      </c>
      <c r="L52" s="54">
        <f t="shared" si="5"/>
        <v>0</v>
      </c>
      <c r="M52" s="53">
        <f t="shared" si="1"/>
        <v>0</v>
      </c>
      <c r="N52" s="81"/>
      <c r="O52" s="54">
        <f t="shared" si="7"/>
        <v>0</v>
      </c>
      <c r="P52" s="81"/>
      <c r="Q52" s="54">
        <f t="shared" si="6"/>
        <v>0</v>
      </c>
      <c r="R52" s="41"/>
    </row>
    <row r="53" spans="1:18" x14ac:dyDescent="0.35">
      <c r="A53" s="39" t="str">
        <f t="shared" si="2"/>
        <v>RURALSuboxone certified MDs</v>
      </c>
      <c r="B53" s="51" t="s">
        <v>53</v>
      </c>
      <c r="C53" s="52" t="s">
        <v>59</v>
      </c>
      <c r="D53" s="53">
        <f>SUMIF('4 BH Access by EACH County'!$A$10:$A$768,'3 BH Access - County TYPE'!$A53,'4 BH Access by EACH County'!$E$10:$E$768)</f>
        <v>0</v>
      </c>
      <c r="E53" s="53">
        <f>SUMIF('4 BH Access by EACH County'!$A$10:$A$768,'3 BH Access - County TYPE'!$A53,'4 BH Access by EACH County'!$F$10:$F$768)</f>
        <v>0</v>
      </c>
      <c r="F53" s="278"/>
      <c r="G53" s="53">
        <f t="shared" si="3"/>
        <v>0</v>
      </c>
      <c r="H53" s="53">
        <f t="shared" si="8"/>
        <v>0</v>
      </c>
      <c r="I53" s="53">
        <f>SUMIF('4 BH Access by EACH County'!$A$10:$A$768,'3 BH Access - County TYPE'!$A53,'4 BH Access by EACH County'!$J$10:$J$768)</f>
        <v>0</v>
      </c>
      <c r="J53" s="54">
        <f t="shared" si="4"/>
        <v>0</v>
      </c>
      <c r="K53" s="53">
        <f>SUMIF('4 BH Access by EACH County'!$A$10:$A$768,'3 BH Access - County TYPE'!$A53,'4 BH Access by EACH County'!$L$10:$L$768)</f>
        <v>0</v>
      </c>
      <c r="L53" s="54">
        <f t="shared" si="5"/>
        <v>0</v>
      </c>
      <c r="M53" s="53">
        <f t="shared" si="1"/>
        <v>0</v>
      </c>
      <c r="N53" s="81"/>
      <c r="O53" s="54">
        <f t="shared" si="7"/>
        <v>0</v>
      </c>
      <c r="P53" s="81"/>
      <c r="Q53" s="54">
        <f t="shared" si="6"/>
        <v>0</v>
      </c>
      <c r="R53" s="41"/>
    </row>
    <row r="54" spans="1:18" ht="25" x14ac:dyDescent="0.35">
      <c r="A54" s="39" t="str">
        <f t="shared" si="2"/>
        <v>RURALOther Licensed Independent BH Practitioners</v>
      </c>
      <c r="B54" s="51" t="s">
        <v>242</v>
      </c>
      <c r="C54" s="52" t="s">
        <v>59</v>
      </c>
      <c r="D54" s="53">
        <f>SUMIF('4 BH Access by EACH County'!$A$10:$A$768,'3 BH Access - County TYPE'!$A54,'4 BH Access by EACH County'!$E$10:$E$768)</f>
        <v>0</v>
      </c>
      <c r="E54" s="53">
        <f>SUMIF('4 BH Access by EACH County'!$A$10:$A$768,'3 BH Access - County TYPE'!$A54,'4 BH Access by EACH County'!$F$10:$F$768)</f>
        <v>0</v>
      </c>
      <c r="F54" s="278"/>
      <c r="G54" s="53">
        <f t="shared" si="3"/>
        <v>0</v>
      </c>
      <c r="H54" s="53">
        <f t="shared" si="8"/>
        <v>0</v>
      </c>
      <c r="I54" s="53">
        <f>SUMIF('4 BH Access by EACH County'!$A$10:$A$768,'3 BH Access - County TYPE'!$A54,'4 BH Access by EACH County'!$J$10:$J$768)</f>
        <v>0</v>
      </c>
      <c r="J54" s="54">
        <f t="shared" si="4"/>
        <v>0</v>
      </c>
      <c r="K54" s="53">
        <f>SUMIF('4 BH Access by EACH County'!$A$10:$A$768,'3 BH Access - County TYPE'!$A54,'4 BH Access by EACH County'!$L$10:$L$768)</f>
        <v>0</v>
      </c>
      <c r="L54" s="54">
        <f t="shared" si="5"/>
        <v>0</v>
      </c>
      <c r="M54" s="53">
        <f t="shared" si="1"/>
        <v>0</v>
      </c>
      <c r="N54" s="81"/>
      <c r="O54" s="54">
        <f t="shared" si="7"/>
        <v>0</v>
      </c>
      <c r="P54" s="81"/>
      <c r="Q54" s="54">
        <f t="shared" si="6"/>
        <v>0</v>
      </c>
      <c r="R54" s="41"/>
    </row>
    <row r="55" spans="1:18" x14ac:dyDescent="0.35">
      <c r="A55" s="39" t="str">
        <f t="shared" si="2"/>
        <v>RURALInpatient Psychiatric Hospitals</v>
      </c>
      <c r="B55" s="51" t="s">
        <v>54</v>
      </c>
      <c r="C55" s="52" t="s">
        <v>59</v>
      </c>
      <c r="D55" s="53">
        <f>SUMIF('4 BH Access by EACH County'!$A$10:$A$768,'3 BH Access - County TYPE'!$A55,'4 BH Access by EACH County'!$E$10:$E$768)</f>
        <v>0</v>
      </c>
      <c r="E55" s="53">
        <f>SUMIF('4 BH Access by EACH County'!$A$10:$A$768,'3 BH Access - County TYPE'!$A55,'4 BH Access by EACH County'!$F$10:$F$768)</f>
        <v>0</v>
      </c>
      <c r="F55" s="278"/>
      <c r="G55" s="53">
        <f t="shared" si="3"/>
        <v>0</v>
      </c>
      <c r="H55" s="53">
        <f t="shared" si="8"/>
        <v>0</v>
      </c>
      <c r="I55" s="53">
        <f>SUMIF('4 BH Access by EACH County'!$A$10:$A$768,'3 BH Access - County TYPE'!$A55,'4 BH Access by EACH County'!$J$10:$J$768)</f>
        <v>0</v>
      </c>
      <c r="J55" s="54">
        <f t="shared" si="4"/>
        <v>0</v>
      </c>
      <c r="K55" s="53">
        <f>SUMIF('4 BH Access by EACH County'!$A$10:$A$768,'3 BH Access - County TYPE'!$A55,'4 BH Access by EACH County'!$L$10:$L$768)</f>
        <v>0</v>
      </c>
      <c r="L55" s="54">
        <f t="shared" si="5"/>
        <v>0</v>
      </c>
      <c r="M55" s="53">
        <f t="shared" si="1"/>
        <v>0</v>
      </c>
      <c r="N55" s="81"/>
      <c r="O55" s="54">
        <f t="shared" si="7"/>
        <v>0</v>
      </c>
      <c r="P55" s="81"/>
      <c r="Q55" s="54">
        <f t="shared" si="6"/>
        <v>0</v>
      </c>
      <c r="R55" s="41"/>
    </row>
    <row r="56" spans="1:18" x14ac:dyDescent="0.35">
      <c r="A56" s="39" t="str">
        <f t="shared" si="2"/>
        <v>FRONTIERFreestanding Psychiatric Hospitals</v>
      </c>
      <c r="B56" s="51" t="s">
        <v>40</v>
      </c>
      <c r="C56" s="52" t="s">
        <v>60</v>
      </c>
      <c r="D56" s="53">
        <f>SUMIF('4 BH Access by EACH County'!$A$10:$A$768,'3 BH Access - County TYPE'!$A56,'4 BH Access by EACH County'!$E$10:$E$768)</f>
        <v>0</v>
      </c>
      <c r="E56" s="53">
        <f>SUMIF('4 BH Access by EACH County'!$A$10:$A$768,'3 BH Access - County TYPE'!$A56,'4 BH Access by EACH County'!$F$10:$F$768)</f>
        <v>0</v>
      </c>
      <c r="F56" s="278"/>
      <c r="G56" s="53">
        <f t="shared" si="3"/>
        <v>0</v>
      </c>
      <c r="H56" s="53">
        <f t="shared" si="8"/>
        <v>0</v>
      </c>
      <c r="I56" s="53">
        <f>SUMIF('4 BH Access by EACH County'!$A$10:$A$768,'3 BH Access - County TYPE'!$A56,'4 BH Access by EACH County'!$J$10:$J$768)</f>
        <v>0</v>
      </c>
      <c r="J56" s="54">
        <f t="shared" si="4"/>
        <v>0</v>
      </c>
      <c r="K56" s="53">
        <f>SUMIF('4 BH Access by EACH County'!$A$10:$A$768,'3 BH Access - County TYPE'!$A56,'4 BH Access by EACH County'!$L$10:$L$768)</f>
        <v>0</v>
      </c>
      <c r="L56" s="54">
        <f t="shared" si="5"/>
        <v>0</v>
      </c>
      <c r="M56" s="53">
        <f t="shared" si="1"/>
        <v>0</v>
      </c>
      <c r="N56" s="81"/>
      <c r="O56" s="54">
        <f t="shared" si="7"/>
        <v>0</v>
      </c>
      <c r="P56" s="81"/>
      <c r="Q56" s="54">
        <f t="shared" si="6"/>
        <v>0</v>
      </c>
      <c r="R56" s="41"/>
    </row>
    <row r="57" spans="1:18" x14ac:dyDescent="0.35">
      <c r="A57" s="39" t="str">
        <f t="shared" si="2"/>
        <v>FRONTIERGeneral Hospitals with psychiatric units</v>
      </c>
      <c r="B57" s="51" t="s">
        <v>41</v>
      </c>
      <c r="C57" s="52" t="s">
        <v>60</v>
      </c>
      <c r="D57" s="53">
        <f>SUMIF('4 BH Access by EACH County'!$A$10:$A$768,'3 BH Access - County TYPE'!$A57,'4 BH Access by EACH County'!$E$10:$E$768)</f>
        <v>0</v>
      </c>
      <c r="E57" s="53">
        <f>SUMIF('4 BH Access by EACH County'!$A$10:$A$768,'3 BH Access - County TYPE'!$A57,'4 BH Access by EACH County'!$F$10:$F$768)</f>
        <v>0</v>
      </c>
      <c r="F57" s="278"/>
      <c r="G57" s="53">
        <f t="shared" si="3"/>
        <v>0</v>
      </c>
      <c r="H57" s="53">
        <f t="shared" si="8"/>
        <v>0</v>
      </c>
      <c r="I57" s="53">
        <f>SUMIF('4 BH Access by EACH County'!$A$10:$A$768,'3 BH Access - County TYPE'!$A57,'4 BH Access by EACH County'!$J$10:$J$768)</f>
        <v>0</v>
      </c>
      <c r="J57" s="54">
        <f t="shared" si="4"/>
        <v>0</v>
      </c>
      <c r="K57" s="53">
        <f>SUMIF('4 BH Access by EACH County'!$A$10:$A$768,'3 BH Access - County TYPE'!$A57,'4 BH Access by EACH County'!$L$10:$L$768)</f>
        <v>0</v>
      </c>
      <c r="L57" s="54">
        <f t="shared" si="5"/>
        <v>0</v>
      </c>
      <c r="M57" s="53">
        <f t="shared" si="1"/>
        <v>0</v>
      </c>
      <c r="N57" s="81"/>
      <c r="O57" s="54">
        <f t="shared" si="7"/>
        <v>0</v>
      </c>
      <c r="P57" s="81"/>
      <c r="Q57" s="54">
        <f t="shared" si="6"/>
        <v>0</v>
      </c>
      <c r="R57" s="41"/>
    </row>
    <row r="58" spans="1:18" x14ac:dyDescent="0.35">
      <c r="A58" s="39" t="str">
        <f t="shared" si="2"/>
        <v>FRONTIERPartial Hospital Programs</v>
      </c>
      <c r="B58" s="51" t="s">
        <v>42</v>
      </c>
      <c r="C58" s="52" t="s">
        <v>60</v>
      </c>
      <c r="D58" s="53">
        <f>SUMIF('4 BH Access by EACH County'!$A$10:$A$768,'3 BH Access - County TYPE'!$A58,'4 BH Access by EACH County'!$E$10:$E$768)</f>
        <v>0</v>
      </c>
      <c r="E58" s="53">
        <f>SUMIF('4 BH Access by EACH County'!$A$10:$A$768,'3 BH Access - County TYPE'!$A58,'4 BH Access by EACH County'!$F$10:$F$768)</f>
        <v>0</v>
      </c>
      <c r="F58" s="278"/>
      <c r="G58" s="53">
        <f t="shared" si="3"/>
        <v>0</v>
      </c>
      <c r="H58" s="53">
        <f t="shared" si="8"/>
        <v>0</v>
      </c>
      <c r="I58" s="53">
        <f>SUMIF('4 BH Access by EACH County'!$A$10:$A$768,'3 BH Access - County TYPE'!$A58,'4 BH Access by EACH County'!$J$10:$J$768)</f>
        <v>0</v>
      </c>
      <c r="J58" s="54">
        <f t="shared" si="4"/>
        <v>0</v>
      </c>
      <c r="K58" s="53">
        <f>SUMIF('4 BH Access by EACH County'!$A$10:$A$768,'3 BH Access - County TYPE'!$A58,'4 BH Access by EACH County'!$L$10:$L$768)</f>
        <v>0</v>
      </c>
      <c r="L58" s="54">
        <f t="shared" si="5"/>
        <v>0</v>
      </c>
      <c r="M58" s="53">
        <f t="shared" si="1"/>
        <v>0</v>
      </c>
      <c r="N58" s="81"/>
      <c r="O58" s="54">
        <f t="shared" si="7"/>
        <v>0</v>
      </c>
      <c r="P58" s="81"/>
      <c r="Q58" s="54">
        <f t="shared" si="6"/>
        <v>0</v>
      </c>
      <c r="R58" s="41"/>
    </row>
    <row r="59" spans="1:18" ht="25" x14ac:dyDescent="0.35">
      <c r="A59" s="39" t="str">
        <f t="shared" si="2"/>
        <v>FRONTIERAccredited Residential Treatment Centers (ARTC)</v>
      </c>
      <c r="B59" s="51" t="s">
        <v>241</v>
      </c>
      <c r="C59" s="52" t="s">
        <v>60</v>
      </c>
      <c r="D59" s="53">
        <f>SUMIF('4 BH Access by EACH County'!$A$10:$A$768,'3 BH Access - County TYPE'!$A59,'4 BH Access by EACH County'!$E$10:$E$768)</f>
        <v>0</v>
      </c>
      <c r="E59" s="53">
        <f>SUMIF('4 BH Access by EACH County'!$A$10:$A$768,'3 BH Access - County TYPE'!$A59,'4 BH Access by EACH County'!$F$10:$F$768)</f>
        <v>0</v>
      </c>
      <c r="F59" s="278"/>
      <c r="G59" s="53">
        <f t="shared" si="3"/>
        <v>0</v>
      </c>
      <c r="H59" s="53">
        <f t="shared" si="8"/>
        <v>0</v>
      </c>
      <c r="I59" s="53">
        <f>SUMIF('4 BH Access by EACH County'!$A$10:$A$768,'3 BH Access - County TYPE'!$A59,'4 BH Access by EACH County'!$J$10:$J$768)</f>
        <v>0</v>
      </c>
      <c r="J59" s="54">
        <f t="shared" si="4"/>
        <v>0</v>
      </c>
      <c r="K59" s="53">
        <f>SUMIF('4 BH Access by EACH County'!$A$10:$A$768,'3 BH Access - County TYPE'!$A59,'4 BH Access by EACH County'!$L$10:$L$768)</f>
        <v>0</v>
      </c>
      <c r="L59" s="54">
        <f t="shared" si="5"/>
        <v>0</v>
      </c>
      <c r="M59" s="53">
        <f t="shared" si="1"/>
        <v>0</v>
      </c>
      <c r="N59" s="81"/>
      <c r="O59" s="54">
        <f t="shared" si="7"/>
        <v>0</v>
      </c>
      <c r="P59" s="81"/>
      <c r="Q59" s="54">
        <f t="shared" si="6"/>
        <v>0</v>
      </c>
      <c r="R59" s="41"/>
    </row>
    <row r="60" spans="1:18" ht="25" x14ac:dyDescent="0.35">
      <c r="A60" s="39" t="str">
        <f t="shared" si="2"/>
        <v>FRONTIERNon-Accredited Residential Treatment Center &amp; Group Homes</v>
      </c>
      <c r="B60" s="51" t="s">
        <v>43</v>
      </c>
      <c r="C60" s="52" t="s">
        <v>60</v>
      </c>
      <c r="D60" s="53">
        <f>SUMIF('4 BH Access by EACH County'!$A$10:$A$768,'3 BH Access - County TYPE'!$A60,'4 BH Access by EACH County'!$E$10:$E$768)</f>
        <v>0</v>
      </c>
      <c r="E60" s="53">
        <f>SUMIF('4 BH Access by EACH County'!$A$10:$A$768,'3 BH Access - County TYPE'!$A60,'4 BH Access by EACH County'!$F$10:$F$768)</f>
        <v>0</v>
      </c>
      <c r="F60" s="278"/>
      <c r="G60" s="53">
        <f t="shared" si="3"/>
        <v>0</v>
      </c>
      <c r="H60" s="53">
        <f t="shared" si="8"/>
        <v>0</v>
      </c>
      <c r="I60" s="53">
        <f>SUMIF('4 BH Access by EACH County'!$A$10:$A$768,'3 BH Access - County TYPE'!$A60,'4 BH Access by EACH County'!$J$10:$J$768)</f>
        <v>0</v>
      </c>
      <c r="J60" s="54">
        <f t="shared" si="4"/>
        <v>0</v>
      </c>
      <c r="K60" s="53">
        <f>SUMIF('4 BH Access by EACH County'!$A$10:$A$768,'3 BH Access - County TYPE'!$A60,'4 BH Access by EACH County'!$L$10:$L$768)</f>
        <v>0</v>
      </c>
      <c r="L60" s="54">
        <f t="shared" si="5"/>
        <v>0</v>
      </c>
      <c r="M60" s="53">
        <f t="shared" si="1"/>
        <v>0</v>
      </c>
      <c r="N60" s="81"/>
      <c r="O60" s="54">
        <f t="shared" si="7"/>
        <v>0</v>
      </c>
      <c r="P60" s="81"/>
      <c r="Q60" s="54">
        <f t="shared" si="6"/>
        <v>0</v>
      </c>
      <c r="R60" s="41"/>
    </row>
    <row r="61" spans="1:18" x14ac:dyDescent="0.35">
      <c r="A61" s="39" t="str">
        <f t="shared" si="2"/>
        <v>FRONTIERTreatment Foster Care I &amp; II</v>
      </c>
      <c r="B61" s="51" t="s">
        <v>94</v>
      </c>
      <c r="C61" s="52" t="s">
        <v>60</v>
      </c>
      <c r="D61" s="53">
        <f>SUMIF('4 BH Access by EACH County'!$A$10:$A$768,'3 BH Access - County TYPE'!$A61,'4 BH Access by EACH County'!$E$10:$E$768)</f>
        <v>0</v>
      </c>
      <c r="E61" s="53">
        <f>SUMIF('4 BH Access by EACH County'!$A$10:$A$768,'3 BH Access - County TYPE'!$A61,'4 BH Access by EACH County'!$F$10:$F$768)</f>
        <v>0</v>
      </c>
      <c r="F61" s="278"/>
      <c r="G61" s="53">
        <f t="shared" si="3"/>
        <v>0</v>
      </c>
      <c r="H61" s="53">
        <f t="shared" si="8"/>
        <v>0</v>
      </c>
      <c r="I61" s="53">
        <f>SUMIF('4 BH Access by EACH County'!$A$10:$A$768,'3 BH Access - County TYPE'!$A61,'4 BH Access by EACH County'!$J$10:$J$768)</f>
        <v>0</v>
      </c>
      <c r="J61" s="54">
        <f t="shared" si="4"/>
        <v>0</v>
      </c>
      <c r="K61" s="53">
        <f>SUMIF('4 BH Access by EACH County'!$A$10:$A$768,'3 BH Access - County TYPE'!$A61,'4 BH Access by EACH County'!$L$10:$L$768)</f>
        <v>0</v>
      </c>
      <c r="L61" s="54">
        <f t="shared" si="5"/>
        <v>0</v>
      </c>
      <c r="M61" s="53">
        <f t="shared" si="1"/>
        <v>0</v>
      </c>
      <c r="N61" s="81"/>
      <c r="O61" s="54">
        <f t="shared" si="7"/>
        <v>0</v>
      </c>
      <c r="P61" s="81"/>
      <c r="Q61" s="54">
        <f t="shared" si="6"/>
        <v>0</v>
      </c>
      <c r="R61" s="41"/>
    </row>
    <row r="62" spans="1:18" x14ac:dyDescent="0.35">
      <c r="A62" s="39" t="str">
        <f t="shared" si="2"/>
        <v>FRONTIERCore Service Agencies</v>
      </c>
      <c r="B62" s="51" t="s">
        <v>44</v>
      </c>
      <c r="C62" s="52" t="s">
        <v>60</v>
      </c>
      <c r="D62" s="53">
        <f>SUMIF('4 BH Access by EACH County'!$A$10:$A$768,'3 BH Access - County TYPE'!$A62,'4 BH Access by EACH County'!$E$10:$E$768)</f>
        <v>0</v>
      </c>
      <c r="E62" s="53">
        <f>SUMIF('4 BH Access by EACH County'!$A$10:$A$768,'3 BH Access - County TYPE'!$A62,'4 BH Access by EACH County'!$F$10:$F$768)</f>
        <v>0</v>
      </c>
      <c r="F62" s="278"/>
      <c r="G62" s="53">
        <f t="shared" si="3"/>
        <v>0</v>
      </c>
      <c r="H62" s="53">
        <f t="shared" si="8"/>
        <v>0</v>
      </c>
      <c r="I62" s="53">
        <f>SUMIF('4 BH Access by EACH County'!$A$10:$A$768,'3 BH Access - County TYPE'!$A62,'4 BH Access by EACH County'!$J$10:$J$768)</f>
        <v>0</v>
      </c>
      <c r="J62" s="54">
        <f t="shared" si="4"/>
        <v>0</v>
      </c>
      <c r="K62" s="53">
        <f>SUMIF('4 BH Access by EACH County'!$A$10:$A$768,'3 BH Access - County TYPE'!$A62,'4 BH Access by EACH County'!$L$10:$L$768)</f>
        <v>0</v>
      </c>
      <c r="L62" s="54">
        <f t="shared" si="5"/>
        <v>0</v>
      </c>
      <c r="M62" s="53">
        <f t="shared" si="1"/>
        <v>0</v>
      </c>
      <c r="N62" s="81"/>
      <c r="O62" s="54">
        <f t="shared" si="7"/>
        <v>0</v>
      </c>
      <c r="P62" s="81"/>
      <c r="Q62" s="54">
        <f t="shared" si="6"/>
        <v>0</v>
      </c>
      <c r="R62" s="41"/>
    </row>
    <row r="63" spans="1:18" x14ac:dyDescent="0.35">
      <c r="A63" s="39" t="str">
        <f t="shared" si="2"/>
        <v>FRONTIERCommunity Mental Health Centers</v>
      </c>
      <c r="B63" s="51" t="s">
        <v>93</v>
      </c>
      <c r="C63" s="52" t="s">
        <v>60</v>
      </c>
      <c r="D63" s="53">
        <f>SUMIF('4 BH Access by EACH County'!$A$10:$A$768,'3 BH Access - County TYPE'!$A63,'4 BH Access by EACH County'!$E$10:$E$768)</f>
        <v>0</v>
      </c>
      <c r="E63" s="53">
        <f>SUMIF('4 BH Access by EACH County'!$A$10:$A$768,'3 BH Access - County TYPE'!$A63,'4 BH Access by EACH County'!$F$10:$F$768)</f>
        <v>0</v>
      </c>
      <c r="F63" s="278"/>
      <c r="G63" s="53">
        <f t="shared" si="3"/>
        <v>0</v>
      </c>
      <c r="H63" s="53">
        <f t="shared" si="8"/>
        <v>0</v>
      </c>
      <c r="I63" s="53">
        <f>SUMIF('4 BH Access by EACH County'!$A$10:$A$768,'3 BH Access - County TYPE'!$A63,'4 BH Access by EACH County'!$J$10:$J$768)</f>
        <v>0</v>
      </c>
      <c r="J63" s="54">
        <f t="shared" si="4"/>
        <v>0</v>
      </c>
      <c r="K63" s="53">
        <f>SUMIF('4 BH Access by EACH County'!$A$10:$A$768,'3 BH Access - County TYPE'!$A63,'4 BH Access by EACH County'!$L$10:$L$768)</f>
        <v>0</v>
      </c>
      <c r="L63" s="54">
        <f t="shared" si="5"/>
        <v>0</v>
      </c>
      <c r="M63" s="53">
        <f t="shared" si="1"/>
        <v>0</v>
      </c>
      <c r="N63" s="81"/>
      <c r="O63" s="54">
        <f t="shared" si="7"/>
        <v>0</v>
      </c>
      <c r="P63" s="81"/>
      <c r="Q63" s="54">
        <f t="shared" si="6"/>
        <v>0</v>
      </c>
      <c r="R63" s="41"/>
    </row>
    <row r="64" spans="1:18" ht="25" x14ac:dyDescent="0.35">
      <c r="A64" s="39" t="str">
        <f t="shared" si="2"/>
        <v>FRONTIERIndian Health Service and Tribal 638s providing BH</v>
      </c>
      <c r="B64" s="51" t="s">
        <v>45</v>
      </c>
      <c r="C64" s="52" t="s">
        <v>60</v>
      </c>
      <c r="D64" s="53">
        <f>SUMIF('4 BH Access by EACH County'!$A$10:$A$768,'3 BH Access - County TYPE'!$A64,'4 BH Access by EACH County'!$E$10:$E$768)</f>
        <v>0</v>
      </c>
      <c r="E64" s="53">
        <f>SUMIF('4 BH Access by EACH County'!$A$10:$A$768,'3 BH Access - County TYPE'!$A64,'4 BH Access by EACH County'!$F$10:$F$768)</f>
        <v>0</v>
      </c>
      <c r="F64" s="278"/>
      <c r="G64" s="53">
        <f t="shared" si="3"/>
        <v>0</v>
      </c>
      <c r="H64" s="53">
        <f t="shared" si="8"/>
        <v>0</v>
      </c>
      <c r="I64" s="53">
        <f>SUMIF('4 BH Access by EACH County'!$A$10:$A$768,'3 BH Access - County TYPE'!$A64,'4 BH Access by EACH County'!$J$10:$J$768)</f>
        <v>0</v>
      </c>
      <c r="J64" s="54">
        <f t="shared" si="4"/>
        <v>0</v>
      </c>
      <c r="K64" s="53">
        <f>SUMIF('4 BH Access by EACH County'!$A$10:$A$768,'3 BH Access - County TYPE'!$A64,'4 BH Access by EACH County'!$L$10:$L$768)</f>
        <v>0</v>
      </c>
      <c r="L64" s="54">
        <f t="shared" si="5"/>
        <v>0</v>
      </c>
      <c r="M64" s="53">
        <f t="shared" si="1"/>
        <v>0</v>
      </c>
      <c r="N64" s="81"/>
      <c r="O64" s="54">
        <f t="shared" si="7"/>
        <v>0</v>
      </c>
      <c r="P64" s="81"/>
      <c r="Q64" s="54">
        <f t="shared" si="6"/>
        <v>0</v>
      </c>
      <c r="R64" s="41"/>
    </row>
    <row r="65" spans="1:18" x14ac:dyDescent="0.35">
      <c r="A65" s="39" t="str">
        <f t="shared" si="2"/>
        <v>FRONTIEROutpatient Provider Agencies</v>
      </c>
      <c r="B65" s="51" t="s">
        <v>46</v>
      </c>
      <c r="C65" s="52" t="s">
        <v>60</v>
      </c>
      <c r="D65" s="53">
        <f>SUMIF('4 BH Access by EACH County'!$A$10:$A$768,'3 BH Access - County TYPE'!$A65,'4 BH Access by EACH County'!$E$10:$E$768)</f>
        <v>0</v>
      </c>
      <c r="E65" s="53">
        <f>SUMIF('4 BH Access by EACH County'!$A$10:$A$768,'3 BH Access - County TYPE'!$A65,'4 BH Access by EACH County'!$F$10:$F$768)</f>
        <v>0</v>
      </c>
      <c r="F65" s="278"/>
      <c r="G65" s="53">
        <f t="shared" si="3"/>
        <v>0</v>
      </c>
      <c r="H65" s="53">
        <f t="shared" si="8"/>
        <v>0</v>
      </c>
      <c r="I65" s="53">
        <f>SUMIF('4 BH Access by EACH County'!$A$10:$A$768,'3 BH Access - County TYPE'!$A65,'4 BH Access by EACH County'!$J$10:$J$768)</f>
        <v>0</v>
      </c>
      <c r="J65" s="54">
        <f t="shared" si="4"/>
        <v>0</v>
      </c>
      <c r="K65" s="53">
        <f>SUMIF('4 BH Access by EACH County'!$A$10:$A$768,'3 BH Access - County TYPE'!$A65,'4 BH Access by EACH County'!$L$10:$L$768)</f>
        <v>0</v>
      </c>
      <c r="L65" s="54">
        <f t="shared" si="5"/>
        <v>0</v>
      </c>
      <c r="M65" s="53">
        <f t="shared" si="1"/>
        <v>0</v>
      </c>
      <c r="N65" s="81"/>
      <c r="O65" s="54">
        <f t="shared" si="7"/>
        <v>0</v>
      </c>
      <c r="P65" s="81"/>
      <c r="Q65" s="54">
        <f t="shared" si="6"/>
        <v>0</v>
      </c>
      <c r="R65" s="41"/>
    </row>
    <row r="66" spans="1:18" x14ac:dyDescent="0.35">
      <c r="A66" s="39" t="str">
        <f t="shared" si="2"/>
        <v>FRONTIERBehavioral Management Services (BMS)</v>
      </c>
      <c r="B66" s="51" t="s">
        <v>248</v>
      </c>
      <c r="C66" s="52" t="s">
        <v>60</v>
      </c>
      <c r="D66" s="53">
        <f>SUMIF('4 BH Access by EACH County'!$A$10:$A$768,'3 BH Access - County TYPE'!$A66,'4 BH Access by EACH County'!$E$10:$E$768)</f>
        <v>0</v>
      </c>
      <c r="E66" s="53">
        <f>SUMIF('4 BH Access by EACH County'!$A$10:$A$768,'3 BH Access - County TYPE'!$A66,'4 BH Access by EACH County'!$F$10:$F$768)</f>
        <v>0</v>
      </c>
      <c r="F66" s="278"/>
      <c r="G66" s="53">
        <f t="shared" si="3"/>
        <v>0</v>
      </c>
      <c r="H66" s="53">
        <f t="shared" si="8"/>
        <v>0</v>
      </c>
      <c r="I66" s="53">
        <f>SUMIF('4 BH Access by EACH County'!$A$10:$A$768,'3 BH Access - County TYPE'!$A66,'4 BH Access by EACH County'!$J$10:$J$768)</f>
        <v>0</v>
      </c>
      <c r="J66" s="54">
        <f t="shared" si="4"/>
        <v>0</v>
      </c>
      <c r="K66" s="53">
        <f>SUMIF('4 BH Access by EACH County'!$A$10:$A$768,'3 BH Access - County TYPE'!$A66,'4 BH Access by EACH County'!$L$10:$L$768)</f>
        <v>0</v>
      </c>
      <c r="L66" s="54">
        <f t="shared" si="5"/>
        <v>0</v>
      </c>
      <c r="M66" s="53">
        <f t="shared" si="1"/>
        <v>0</v>
      </c>
      <c r="N66" s="81"/>
      <c r="O66" s="54">
        <f t="shared" si="7"/>
        <v>0</v>
      </c>
      <c r="P66" s="81"/>
      <c r="Q66" s="54">
        <f t="shared" si="6"/>
        <v>0</v>
      </c>
      <c r="R66" s="41"/>
    </row>
    <row r="67" spans="1:18" x14ac:dyDescent="0.35">
      <c r="A67" s="39" t="str">
        <f t="shared" si="2"/>
        <v>FRONTIERDay Treatment Services</v>
      </c>
      <c r="B67" s="51" t="s">
        <v>249</v>
      </c>
      <c r="C67" s="52" t="s">
        <v>60</v>
      </c>
      <c r="D67" s="53">
        <f>SUMIF('4 BH Access by EACH County'!$A$10:$A$768,'3 BH Access - County TYPE'!$A67,'4 BH Access by EACH County'!$E$10:$E$768)</f>
        <v>0</v>
      </c>
      <c r="E67" s="53">
        <f>SUMIF('4 BH Access by EACH County'!$A$10:$A$768,'3 BH Access - County TYPE'!$A67,'4 BH Access by EACH County'!$F$10:$F$768)</f>
        <v>0</v>
      </c>
      <c r="F67" s="278"/>
      <c r="G67" s="53">
        <f t="shared" si="3"/>
        <v>0</v>
      </c>
      <c r="H67" s="53">
        <f t="shared" si="8"/>
        <v>0</v>
      </c>
      <c r="I67" s="53">
        <f>SUMIF('4 BH Access by EACH County'!$A$10:$A$768,'3 BH Access - County TYPE'!$A67,'4 BH Access by EACH County'!$J$10:$J$768)</f>
        <v>0</v>
      </c>
      <c r="J67" s="54">
        <f t="shared" si="4"/>
        <v>0</v>
      </c>
      <c r="K67" s="53">
        <f>SUMIF('4 BH Access by EACH County'!$A$10:$A$768,'3 BH Access - County TYPE'!$A67,'4 BH Access by EACH County'!$L$10:$L$768)</f>
        <v>0</v>
      </c>
      <c r="L67" s="54">
        <f t="shared" si="5"/>
        <v>0</v>
      </c>
      <c r="M67" s="53">
        <f t="shared" si="1"/>
        <v>0</v>
      </c>
      <c r="N67" s="81"/>
      <c r="O67" s="54">
        <f t="shared" si="7"/>
        <v>0</v>
      </c>
      <c r="P67" s="81"/>
      <c r="Q67" s="54">
        <f t="shared" si="6"/>
        <v>0</v>
      </c>
      <c r="R67" s="41"/>
    </row>
    <row r="68" spans="1:18" x14ac:dyDescent="0.35">
      <c r="A68" s="39" t="str">
        <f t="shared" si="2"/>
        <v>FRONTIERAssertive Community Treatment (ACT)</v>
      </c>
      <c r="B68" s="51" t="s">
        <v>250</v>
      </c>
      <c r="C68" s="52" t="s">
        <v>60</v>
      </c>
      <c r="D68" s="53">
        <f>SUMIF('4 BH Access by EACH County'!$A$10:$A$768,'3 BH Access - County TYPE'!$A68,'4 BH Access by EACH County'!$E$10:$E$768)</f>
        <v>0</v>
      </c>
      <c r="E68" s="53">
        <f>SUMIF('4 BH Access by EACH County'!$A$10:$A$768,'3 BH Access - County TYPE'!$A68,'4 BH Access by EACH County'!$F$10:$F$768)</f>
        <v>0</v>
      </c>
      <c r="F68" s="278"/>
      <c r="G68" s="53">
        <f t="shared" si="3"/>
        <v>0</v>
      </c>
      <c r="H68" s="53">
        <f t="shared" si="8"/>
        <v>0</v>
      </c>
      <c r="I68" s="53">
        <f>SUMIF('4 BH Access by EACH County'!$A$10:$A$768,'3 BH Access - County TYPE'!$A68,'4 BH Access by EACH County'!$J$10:$J$768)</f>
        <v>0</v>
      </c>
      <c r="J68" s="54">
        <f t="shared" si="4"/>
        <v>0</v>
      </c>
      <c r="K68" s="53">
        <f>SUMIF('4 BH Access by EACH County'!$A$10:$A$768,'3 BH Access - County TYPE'!$A68,'4 BH Access by EACH County'!$L$10:$L$768)</f>
        <v>0</v>
      </c>
      <c r="L68" s="54">
        <f t="shared" si="5"/>
        <v>0</v>
      </c>
      <c r="M68" s="53">
        <f t="shared" si="1"/>
        <v>0</v>
      </c>
      <c r="N68" s="81"/>
      <c r="O68" s="54">
        <f t="shared" si="7"/>
        <v>0</v>
      </c>
      <c r="P68" s="81"/>
      <c r="Q68" s="54">
        <f t="shared" si="6"/>
        <v>0</v>
      </c>
      <c r="R68" s="41"/>
    </row>
    <row r="69" spans="1:18" x14ac:dyDescent="0.35">
      <c r="A69" s="39" t="str">
        <f t="shared" si="2"/>
        <v>FRONTIERMulti-Systemic Therapy (MST)</v>
      </c>
      <c r="B69" s="51" t="s">
        <v>251</v>
      </c>
      <c r="C69" s="52" t="s">
        <v>60</v>
      </c>
      <c r="D69" s="53">
        <f>SUMIF('4 BH Access by EACH County'!$A$10:$A$768,'3 BH Access - County TYPE'!$A69,'4 BH Access by EACH County'!$E$10:$E$768)</f>
        <v>0</v>
      </c>
      <c r="E69" s="53">
        <f>SUMIF('4 BH Access by EACH County'!$A$10:$A$768,'3 BH Access - County TYPE'!$A69,'4 BH Access by EACH County'!$F$10:$F$768)</f>
        <v>0</v>
      </c>
      <c r="F69" s="278"/>
      <c r="G69" s="53">
        <f t="shared" si="3"/>
        <v>0</v>
      </c>
      <c r="H69" s="53">
        <f t="shared" si="8"/>
        <v>0</v>
      </c>
      <c r="I69" s="53">
        <f>SUMIF('4 BH Access by EACH County'!$A$10:$A$768,'3 BH Access - County TYPE'!$A69,'4 BH Access by EACH County'!$J$10:$J$768)</f>
        <v>0</v>
      </c>
      <c r="J69" s="54">
        <f t="shared" si="4"/>
        <v>0</v>
      </c>
      <c r="K69" s="53">
        <f>SUMIF('4 BH Access by EACH County'!$A$10:$A$768,'3 BH Access - County TYPE'!$A69,'4 BH Access by EACH County'!$L$10:$L$768)</f>
        <v>0</v>
      </c>
      <c r="L69" s="54">
        <f t="shared" si="5"/>
        <v>0</v>
      </c>
      <c r="M69" s="53">
        <f t="shared" si="1"/>
        <v>0</v>
      </c>
      <c r="N69" s="81"/>
      <c r="O69" s="54">
        <f t="shared" si="7"/>
        <v>0</v>
      </c>
      <c r="P69" s="81"/>
      <c r="Q69" s="54">
        <f t="shared" si="6"/>
        <v>0</v>
      </c>
      <c r="R69" s="41"/>
    </row>
    <row r="70" spans="1:18" x14ac:dyDescent="0.35">
      <c r="A70" s="39" t="str">
        <f t="shared" si="2"/>
        <v>FRONTIERIntensive Outpatient Services</v>
      </c>
      <c r="B70" s="51" t="s">
        <v>47</v>
      </c>
      <c r="C70" s="52" t="s">
        <v>60</v>
      </c>
      <c r="D70" s="53">
        <f>SUMIF('4 BH Access by EACH County'!$A$10:$A$768,'3 BH Access - County TYPE'!$A70,'4 BH Access by EACH County'!$E$10:$E$768)</f>
        <v>0</v>
      </c>
      <c r="E70" s="53">
        <f>SUMIF('4 BH Access by EACH County'!$A$10:$A$768,'3 BH Access - County TYPE'!$A70,'4 BH Access by EACH County'!$F$10:$F$768)</f>
        <v>0</v>
      </c>
      <c r="F70" s="278"/>
      <c r="G70" s="53">
        <f t="shared" si="3"/>
        <v>0</v>
      </c>
      <c r="H70" s="53">
        <f t="shared" si="8"/>
        <v>0</v>
      </c>
      <c r="I70" s="53">
        <f>SUMIF('4 BH Access by EACH County'!$A$10:$A$768,'3 BH Access - County TYPE'!$A70,'4 BH Access by EACH County'!$J$10:$J$768)</f>
        <v>0</v>
      </c>
      <c r="J70" s="54">
        <f t="shared" si="4"/>
        <v>0</v>
      </c>
      <c r="K70" s="53">
        <f>SUMIF('4 BH Access by EACH County'!$A$10:$A$768,'3 BH Access - County TYPE'!$A70,'4 BH Access by EACH County'!$L$10:$L$768)</f>
        <v>0</v>
      </c>
      <c r="L70" s="54">
        <f t="shared" si="5"/>
        <v>0</v>
      </c>
      <c r="M70" s="53">
        <f t="shared" si="1"/>
        <v>0</v>
      </c>
      <c r="N70" s="81"/>
      <c r="O70" s="54">
        <f t="shared" si="7"/>
        <v>0</v>
      </c>
      <c r="P70" s="81"/>
      <c r="Q70" s="54">
        <f t="shared" si="6"/>
        <v>0</v>
      </c>
      <c r="R70" s="41"/>
    </row>
    <row r="71" spans="1:18" x14ac:dyDescent="0.35">
      <c r="A71" s="39" t="str">
        <f t="shared" si="2"/>
        <v>FRONTIERMethadone Clinics</v>
      </c>
      <c r="B71" s="51" t="s">
        <v>48</v>
      </c>
      <c r="C71" s="52" t="s">
        <v>60</v>
      </c>
      <c r="D71" s="53">
        <f>SUMIF('4 BH Access by EACH County'!$A$10:$A$768,'3 BH Access - County TYPE'!$A71,'4 BH Access by EACH County'!$E$10:$E$768)</f>
        <v>0</v>
      </c>
      <c r="E71" s="53">
        <f>SUMIF('4 BH Access by EACH County'!$A$10:$A$768,'3 BH Access - County TYPE'!$A71,'4 BH Access by EACH County'!$F$10:$F$768)</f>
        <v>0</v>
      </c>
      <c r="F71" s="278"/>
      <c r="G71" s="53">
        <f t="shared" si="3"/>
        <v>0</v>
      </c>
      <c r="H71" s="53">
        <f t="shared" si="8"/>
        <v>0</v>
      </c>
      <c r="I71" s="53">
        <f>SUMIF('4 BH Access by EACH County'!$A$10:$A$768,'3 BH Access - County TYPE'!$A71,'4 BH Access by EACH County'!$J$10:$J$768)</f>
        <v>0</v>
      </c>
      <c r="J71" s="54">
        <f t="shared" si="4"/>
        <v>0</v>
      </c>
      <c r="K71" s="53">
        <f>SUMIF('4 BH Access by EACH County'!$A$10:$A$768,'3 BH Access - County TYPE'!$A71,'4 BH Access by EACH County'!$L$10:$L$768)</f>
        <v>0</v>
      </c>
      <c r="L71" s="54">
        <f t="shared" si="5"/>
        <v>0</v>
      </c>
      <c r="M71" s="53">
        <f t="shared" si="1"/>
        <v>0</v>
      </c>
      <c r="N71" s="81"/>
      <c r="O71" s="54">
        <f t="shared" si="7"/>
        <v>0</v>
      </c>
      <c r="P71" s="81"/>
      <c r="Q71" s="54">
        <f t="shared" si="6"/>
        <v>0</v>
      </c>
      <c r="R71" s="41"/>
    </row>
    <row r="72" spans="1:18" x14ac:dyDescent="0.35">
      <c r="A72" s="39" t="str">
        <f t="shared" si="2"/>
        <v>FRONTIERFQHCs providing BH services</v>
      </c>
      <c r="B72" s="51" t="s">
        <v>49</v>
      </c>
      <c r="C72" s="52" t="s">
        <v>60</v>
      </c>
      <c r="D72" s="53">
        <f>SUMIF('4 BH Access by EACH County'!$A$10:$A$768,'3 BH Access - County TYPE'!$A72,'4 BH Access by EACH County'!$E$10:$E$768)</f>
        <v>0</v>
      </c>
      <c r="E72" s="53">
        <f>SUMIF('4 BH Access by EACH County'!$A$10:$A$768,'3 BH Access - County TYPE'!$A72,'4 BH Access by EACH County'!$F$10:$F$768)</f>
        <v>0</v>
      </c>
      <c r="F72" s="278"/>
      <c r="G72" s="53">
        <f t="shared" si="3"/>
        <v>0</v>
      </c>
      <c r="H72" s="53">
        <f t="shared" si="8"/>
        <v>0</v>
      </c>
      <c r="I72" s="53">
        <f>SUMIF('4 BH Access by EACH County'!$A$10:$A$768,'3 BH Access - County TYPE'!$A72,'4 BH Access by EACH County'!$J$10:$J$768)</f>
        <v>0</v>
      </c>
      <c r="J72" s="54">
        <f t="shared" si="4"/>
        <v>0</v>
      </c>
      <c r="K72" s="53">
        <f>SUMIF('4 BH Access by EACH County'!$A$10:$A$768,'3 BH Access - County TYPE'!$A72,'4 BH Access by EACH County'!$L$10:$L$768)</f>
        <v>0</v>
      </c>
      <c r="L72" s="54">
        <f t="shared" si="5"/>
        <v>0</v>
      </c>
      <c r="M72" s="53">
        <f t="shared" si="1"/>
        <v>0</v>
      </c>
      <c r="N72" s="81"/>
      <c r="O72" s="54">
        <f t="shared" si="7"/>
        <v>0</v>
      </c>
      <c r="P72" s="81"/>
      <c r="Q72" s="54">
        <f t="shared" si="6"/>
        <v>0</v>
      </c>
      <c r="R72" s="41"/>
    </row>
    <row r="73" spans="1:18" x14ac:dyDescent="0.35">
      <c r="A73" s="39" t="str">
        <f t="shared" si="2"/>
        <v>FRONTIERRural Health Clinics providing BH Services</v>
      </c>
      <c r="B73" s="51" t="s">
        <v>50</v>
      </c>
      <c r="C73" s="52" t="s">
        <v>60</v>
      </c>
      <c r="D73" s="53">
        <f>SUMIF('4 BH Access by EACH County'!$A$10:$A$768,'3 BH Access - County TYPE'!$A73,'4 BH Access by EACH County'!$E$10:$E$768)</f>
        <v>0</v>
      </c>
      <c r="E73" s="53">
        <f>SUMIF('4 BH Access by EACH County'!$A$10:$A$768,'3 BH Access - County TYPE'!$A73,'4 BH Access by EACH County'!$F$10:$F$768)</f>
        <v>0</v>
      </c>
      <c r="F73" s="278"/>
      <c r="G73" s="53">
        <f t="shared" si="3"/>
        <v>0</v>
      </c>
      <c r="H73" s="53">
        <f t="shared" si="8"/>
        <v>0</v>
      </c>
      <c r="I73" s="53">
        <f>SUMIF('4 BH Access by EACH County'!$A$10:$A$768,'3 BH Access - County TYPE'!$A73,'4 BH Access by EACH County'!$J$10:$J$768)</f>
        <v>0</v>
      </c>
      <c r="J73" s="54">
        <f t="shared" si="4"/>
        <v>0</v>
      </c>
      <c r="K73" s="53">
        <f>SUMIF('4 BH Access by EACH County'!$A$10:$A$768,'3 BH Access - County TYPE'!$A73,'4 BH Access by EACH County'!$L$10:$L$768)</f>
        <v>0</v>
      </c>
      <c r="L73" s="54">
        <f t="shared" si="5"/>
        <v>0</v>
      </c>
      <c r="M73" s="53">
        <f t="shared" si="1"/>
        <v>0</v>
      </c>
      <c r="N73" s="81"/>
      <c r="O73" s="54">
        <f t="shared" si="7"/>
        <v>0</v>
      </c>
      <c r="P73" s="81"/>
      <c r="Q73" s="54">
        <f t="shared" si="6"/>
        <v>0</v>
      </c>
      <c r="R73" s="41"/>
    </row>
    <row r="74" spans="1:18" x14ac:dyDescent="0.35">
      <c r="A74" s="39" t="str">
        <f t="shared" si="2"/>
        <v>FRONTIERPsychiatrists</v>
      </c>
      <c r="B74" s="51" t="s">
        <v>51</v>
      </c>
      <c r="C74" s="52" t="s">
        <v>60</v>
      </c>
      <c r="D74" s="53">
        <f>SUMIF('4 BH Access by EACH County'!$A$10:$A$768,'3 BH Access - County TYPE'!$A74,'4 BH Access by EACH County'!$E$10:$E$768)</f>
        <v>0</v>
      </c>
      <c r="E74" s="53">
        <f>SUMIF('4 BH Access by EACH County'!$A$10:$A$768,'3 BH Access - County TYPE'!$A74,'4 BH Access by EACH County'!$F$10:$F$768)</f>
        <v>0</v>
      </c>
      <c r="F74" s="278"/>
      <c r="G74" s="53">
        <f t="shared" si="3"/>
        <v>0</v>
      </c>
      <c r="H74" s="53">
        <f>I74+K74</f>
        <v>0</v>
      </c>
      <c r="I74" s="53">
        <f>SUMIF('4 BH Access by EACH County'!$A$10:$A$768,'3 BH Access - County TYPE'!$A74,'4 BH Access by EACH County'!$J$10:$J$768)</f>
        <v>0</v>
      </c>
      <c r="J74" s="54">
        <f t="shared" si="4"/>
        <v>0</v>
      </c>
      <c r="K74" s="53">
        <f>SUMIF('4 BH Access by EACH County'!$A$10:$A$768,'3 BH Access - County TYPE'!$A74,'4 BH Access by EACH County'!$L$10:$L$768)</f>
        <v>0</v>
      </c>
      <c r="L74" s="54">
        <f t="shared" si="5"/>
        <v>0</v>
      </c>
      <c r="M74" s="53">
        <f>N74+P74</f>
        <v>0</v>
      </c>
      <c r="N74" s="81"/>
      <c r="O74" s="54">
        <f t="shared" si="7"/>
        <v>0</v>
      </c>
      <c r="P74" s="81"/>
      <c r="Q74" s="54">
        <f t="shared" si="6"/>
        <v>0</v>
      </c>
      <c r="R74" s="41"/>
    </row>
    <row r="75" spans="1:18" x14ac:dyDescent="0.35">
      <c r="A75" s="39" t="str">
        <f>C75&amp;B75</f>
        <v>FRONTIERPsychologists</v>
      </c>
      <c r="B75" s="51" t="s">
        <v>52</v>
      </c>
      <c r="C75" s="52" t="s">
        <v>60</v>
      </c>
      <c r="D75" s="53">
        <f>SUMIF('4 BH Access by EACH County'!$A$10:$A$768,'3 BH Access - County TYPE'!$A75,'4 BH Access by EACH County'!$E$10:$E$768)</f>
        <v>0</v>
      </c>
      <c r="E75" s="53">
        <f>SUMIF('4 BH Access by EACH County'!$A$10:$A$768,'3 BH Access - County TYPE'!$A75,'4 BH Access by EACH County'!$F$10:$F$768)</f>
        <v>0</v>
      </c>
      <c r="F75" s="278"/>
      <c r="G75" s="53">
        <f t="shared" ref="G75:G78" si="9">E75+F75</f>
        <v>0</v>
      </c>
      <c r="H75" s="53">
        <f>I75+K75</f>
        <v>0</v>
      </c>
      <c r="I75" s="53">
        <f>SUMIF('4 BH Access by EACH County'!$A$10:$A$768,'3 BH Access - County TYPE'!$A75,'4 BH Access by EACH County'!$J$10:$J$768)</f>
        <v>0</v>
      </c>
      <c r="J75" s="54">
        <f>IFERROR(ROUND(I75/$H75,3),0)</f>
        <v>0</v>
      </c>
      <c r="K75" s="53">
        <f>SUMIF('4 BH Access by EACH County'!$A$10:$A$768,'3 BH Access - County TYPE'!$A75,'4 BH Access by EACH County'!$L$10:$L$768)</f>
        <v>0</v>
      </c>
      <c r="L75" s="54">
        <f>IFERROR(ROUND(K75/$H75,3),0)</f>
        <v>0</v>
      </c>
      <c r="M75" s="53">
        <f>N75+P75</f>
        <v>0</v>
      </c>
      <c r="N75" s="81"/>
      <c r="O75" s="54">
        <f>IFERROR(ROUND(N75/$M75,3),0)</f>
        <v>0</v>
      </c>
      <c r="P75" s="81"/>
      <c r="Q75" s="54">
        <f>IFERROR(ROUND(P75/$M75,3),0)</f>
        <v>0</v>
      </c>
      <c r="R75" s="41"/>
    </row>
    <row r="76" spans="1:18" x14ac:dyDescent="0.35">
      <c r="A76" s="39" t="str">
        <f>C76&amp;B76</f>
        <v>FRONTIERSuboxone certified MDs</v>
      </c>
      <c r="B76" s="51" t="s">
        <v>53</v>
      </c>
      <c r="C76" s="52" t="s">
        <v>60</v>
      </c>
      <c r="D76" s="53">
        <f>SUMIF('4 BH Access by EACH County'!$A$10:$A$768,'3 BH Access - County TYPE'!$A76,'4 BH Access by EACH County'!$E$10:$E$768)</f>
        <v>0</v>
      </c>
      <c r="E76" s="53">
        <f>SUMIF('4 BH Access by EACH County'!$A$10:$A$768,'3 BH Access - County TYPE'!$A76,'4 BH Access by EACH County'!$F$10:$F$768)</f>
        <v>0</v>
      </c>
      <c r="F76" s="278"/>
      <c r="G76" s="53">
        <f t="shared" si="9"/>
        <v>0</v>
      </c>
      <c r="H76" s="53">
        <f>I76+K76</f>
        <v>0</v>
      </c>
      <c r="I76" s="53">
        <f>SUMIF('4 BH Access by EACH County'!$A$10:$A$768,'3 BH Access - County TYPE'!$A76,'4 BH Access by EACH County'!$J$10:$J$768)</f>
        <v>0</v>
      </c>
      <c r="J76" s="54">
        <f>IFERROR(ROUND(I76/$H76,3),0)</f>
        <v>0</v>
      </c>
      <c r="K76" s="53">
        <f>SUMIF('4 BH Access by EACH County'!$A$10:$A$768,'3 BH Access - County TYPE'!$A76,'4 BH Access by EACH County'!$L$10:$L$768)</f>
        <v>0</v>
      </c>
      <c r="L76" s="54">
        <f>IFERROR(ROUND(K76/$H76,3),0)</f>
        <v>0</v>
      </c>
      <c r="M76" s="53">
        <f>N76+P76</f>
        <v>0</v>
      </c>
      <c r="N76" s="81"/>
      <c r="O76" s="54">
        <f>IFERROR(ROUND(N76/$M76,3),0)</f>
        <v>0</v>
      </c>
      <c r="P76" s="81"/>
      <c r="Q76" s="54">
        <f>IFERROR(ROUND(P76/$M76,3),0)</f>
        <v>0</v>
      </c>
      <c r="R76" s="41"/>
    </row>
    <row r="77" spans="1:18" ht="25" x14ac:dyDescent="0.35">
      <c r="A77" s="39" t="str">
        <f>C77&amp;B77</f>
        <v>FRONTIEROther Licensed Independent BH Practitioners</v>
      </c>
      <c r="B77" s="51" t="s">
        <v>242</v>
      </c>
      <c r="C77" s="52" t="s">
        <v>60</v>
      </c>
      <c r="D77" s="53">
        <f>SUMIF('4 BH Access by EACH County'!$A$10:$A$768,'3 BH Access - County TYPE'!$A77,'4 BH Access by EACH County'!$E$10:$E$768)</f>
        <v>0</v>
      </c>
      <c r="E77" s="53">
        <f>SUMIF('4 BH Access by EACH County'!$A$10:$A$768,'3 BH Access - County TYPE'!$A77,'4 BH Access by EACH County'!$F$10:$F$768)</f>
        <v>0</v>
      </c>
      <c r="F77" s="278"/>
      <c r="G77" s="53">
        <f t="shared" si="9"/>
        <v>0</v>
      </c>
      <c r="H77" s="53">
        <f>I77+K77</f>
        <v>0</v>
      </c>
      <c r="I77" s="53">
        <f>SUMIF('4 BH Access by EACH County'!$A$10:$A$768,'3 BH Access - County TYPE'!$A77,'4 BH Access by EACH County'!$J$10:$J$768)</f>
        <v>0</v>
      </c>
      <c r="J77" s="54">
        <f>IFERROR(ROUND(I77/$H77,3),0)</f>
        <v>0</v>
      </c>
      <c r="K77" s="53">
        <f>SUMIF('4 BH Access by EACH County'!$A$10:$A$768,'3 BH Access - County TYPE'!$A77,'4 BH Access by EACH County'!$L$10:$L$768)</f>
        <v>0</v>
      </c>
      <c r="L77" s="54">
        <f>IFERROR(ROUND(K77/$H77,3),0)</f>
        <v>0</v>
      </c>
      <c r="M77" s="53">
        <f>N77+P77</f>
        <v>0</v>
      </c>
      <c r="N77" s="81"/>
      <c r="O77" s="54">
        <f>IFERROR(ROUND(N77/$M77,3),0)</f>
        <v>0</v>
      </c>
      <c r="P77" s="81"/>
      <c r="Q77" s="54">
        <f>IFERROR(ROUND(P77/$M77,3),0)</f>
        <v>0</v>
      </c>
      <c r="R77" s="41"/>
    </row>
    <row r="78" spans="1:18" x14ac:dyDescent="0.35">
      <c r="A78" s="39" t="str">
        <f>C78&amp;B78</f>
        <v>FRONTIERInpatient Psychiatric Hospitals</v>
      </c>
      <c r="B78" s="51" t="s">
        <v>54</v>
      </c>
      <c r="C78" s="52" t="s">
        <v>60</v>
      </c>
      <c r="D78" s="53">
        <f>SUMIF('4 BH Access by EACH County'!$A$10:$A$768,'3 BH Access - County TYPE'!$A78,'4 BH Access by EACH County'!$E$10:$E$768)</f>
        <v>0</v>
      </c>
      <c r="E78" s="53">
        <f>SUMIF('4 BH Access by EACH County'!$A$10:$A$768,'3 BH Access - County TYPE'!$A78,'4 BH Access by EACH County'!$F$10:$F$768)</f>
        <v>0</v>
      </c>
      <c r="F78" s="278"/>
      <c r="G78" s="53">
        <f t="shared" si="9"/>
        <v>0</v>
      </c>
      <c r="H78" s="53">
        <f>I78+K78</f>
        <v>0</v>
      </c>
      <c r="I78" s="53">
        <f>SUMIF('4 BH Access by EACH County'!$A$10:$A$768,'3 BH Access - County TYPE'!$A78,'4 BH Access by EACH County'!$J$10:$J$768)</f>
        <v>0</v>
      </c>
      <c r="J78" s="54">
        <f>IFERROR(ROUND(I78/$H78,3),0)</f>
        <v>0</v>
      </c>
      <c r="K78" s="53">
        <f>SUMIF('4 BH Access by EACH County'!$A$10:$A$768,'3 BH Access - County TYPE'!$A78,'4 BH Access by EACH County'!$L$10:$L$768)</f>
        <v>0</v>
      </c>
      <c r="L78" s="54">
        <f>IFERROR(ROUND(K78/$H78,3),0)</f>
        <v>0</v>
      </c>
      <c r="M78" s="53">
        <f>N78+P78</f>
        <v>0</v>
      </c>
      <c r="N78" s="81"/>
      <c r="O78" s="54">
        <f>IFERROR(ROUND(N78/$M78,3),0)</f>
        <v>0</v>
      </c>
      <c r="P78" s="81"/>
      <c r="Q78" s="54">
        <f>IFERROR(ROUND(P78/$M78,3),0)</f>
        <v>0</v>
      </c>
      <c r="R78" s="41"/>
    </row>
  </sheetData>
  <sheetProtection algorithmName="SHA-512" hashValue="RrwJAPtFEDIjah7+FrOhtG/le/S0pywQA94L6ES3yxR3OmU+7UqmJvlJrYfsiNpkN4GYihMQQQ9Rtpq2nOSPPg==" saltValue="6xO+o2UFrhlHjhAyhIAmXQ==" spinCount="100000" sheet="1" objects="1" scenarios="1"/>
  <mergeCells count="17">
    <mergeCell ref="K8:L8"/>
    <mergeCell ref="N8:O8"/>
    <mergeCell ref="P8:Q8"/>
    <mergeCell ref="C2:E2"/>
    <mergeCell ref="F1:H3"/>
    <mergeCell ref="C3:E3"/>
    <mergeCell ref="B6:Q6"/>
    <mergeCell ref="B7:B9"/>
    <mergeCell ref="D7:G7"/>
    <mergeCell ref="D8:D9"/>
    <mergeCell ref="E8:E9"/>
    <mergeCell ref="F8:F9"/>
    <mergeCell ref="G8:G9"/>
    <mergeCell ref="C7:C9"/>
    <mergeCell ref="H7:L7"/>
    <mergeCell ref="M7:Q7"/>
    <mergeCell ref="I8:J8"/>
  </mergeCells>
  <conditionalFormatting sqref="J10:J78 L10:L78 O10:O78 Q10:Q78">
    <cfRule type="cellIs" dxfId="69" priority="1" operator="equal">
      <formula>"nd"</formula>
    </cfRule>
    <cfRule type="cellIs" dxfId="68" priority="2" operator="lessThan">
      <formula>0.9</formula>
    </cfRule>
    <cfRule type="cellIs" dxfId="67" priority="3" operator="greaterThanOrEqual">
      <formula>0.9</formula>
    </cfRule>
  </conditionalFormatting>
  <printOptions horizontalCentered="1"/>
  <pageMargins left="0.25" right="0.25" top="2" bottom="0.75" header="0.3" footer="0.3"/>
  <pageSetup scale="48" fitToHeight="0" orientation="portrait" r:id="rId1"/>
  <headerFooter scaleWithDoc="0">
    <oddHeader>&amp;C&amp;G
&amp;"Arial,Bold"Geographic Access Report
Section III:  Behavioral Health Geographical Access by County Type</oddHeader>
    <oddFooter>&amp;L&amp;"Arial,Regular"&amp;10Geographic Access - Report #55&amp;C&amp;"Arial,Regular"&amp;10Rev. v6 2019-07&amp;R&amp;"Arial,Regular"&amp;10&amp;P</oddFooter>
  </headerFooter>
  <rowBreaks count="1" manualBreakCount="1">
    <brk id="55"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Y1526"/>
  <sheetViews>
    <sheetView showGridLines="0" topLeftCell="B1" zoomScale="85" zoomScaleNormal="85" workbookViewId="0">
      <selection activeCell="B1" sqref="B1"/>
    </sheetView>
  </sheetViews>
  <sheetFormatPr defaultColWidth="9.1796875" defaultRowHeight="12.5" x14ac:dyDescent="0.25"/>
  <cols>
    <col min="1" max="1" width="0" style="40" hidden="1" customWidth="1"/>
    <col min="2" max="2" width="43.7265625" style="40" customWidth="1"/>
    <col min="3" max="3" width="14" style="55" customWidth="1"/>
    <col min="4" max="4" width="12.7265625" style="55" customWidth="1"/>
    <col min="5" max="10" width="12.1796875" style="40" customWidth="1"/>
    <col min="11" max="11" width="10.1796875" style="40" customWidth="1"/>
    <col min="12" max="12" width="12.1796875" style="40" customWidth="1"/>
    <col min="13" max="13" width="10.1796875" style="40" customWidth="1"/>
    <col min="14" max="14" width="9.1796875" style="40"/>
    <col min="15" max="15" width="43.7265625" style="40" customWidth="1"/>
    <col min="16" max="16" width="14" style="40" customWidth="1"/>
    <col min="17" max="17" width="12.7265625" style="40" customWidth="1"/>
    <col min="18" max="25" width="12.1796875" style="40" customWidth="1"/>
    <col min="26" max="16384" width="9.1796875" style="40"/>
  </cols>
  <sheetData>
    <row r="1" spans="1:25" ht="13" x14ac:dyDescent="0.25">
      <c r="B1" s="7" t="s">
        <v>0</v>
      </c>
      <c r="C1" s="2" t="str">
        <f>IF('1 BH Geo Access Summary &amp; Analy'!B1="","",'1 BH Geo Access Summary &amp; Analy'!B1)</f>
        <v/>
      </c>
      <c r="D1" s="5" t="s">
        <v>1</v>
      </c>
      <c r="E1" s="13" t="str">
        <f>IF('1 BH Geo Access Summary &amp; Analy'!D1="","",'1 BH Geo Access Summary &amp; Analy'!D1)</f>
        <v/>
      </c>
      <c r="F1" s="247"/>
      <c r="G1" s="248"/>
      <c r="H1" s="248"/>
    </row>
    <row r="2" spans="1:25" ht="13" x14ac:dyDescent="0.25">
      <c r="B2" s="7" t="s">
        <v>2</v>
      </c>
      <c r="C2" s="238" t="str">
        <f>IF('1 BH Geo Access Summary &amp; Analy'!B2="","",'1 BH Geo Access Summary &amp; Analy'!B2)</f>
        <v/>
      </c>
      <c r="D2" s="239"/>
      <c r="E2" s="240"/>
      <c r="F2" s="247"/>
      <c r="G2" s="248"/>
      <c r="H2" s="248"/>
    </row>
    <row r="3" spans="1:25" ht="13" x14ac:dyDescent="0.25">
      <c r="B3" s="7" t="s">
        <v>37</v>
      </c>
      <c r="C3" s="238" t="str">
        <f>IF('1 BH Geo Access Summary &amp; Analy'!B3="","",'1 BH Geo Access Summary &amp; Analy'!B3)</f>
        <v/>
      </c>
      <c r="D3" s="239"/>
      <c r="E3" s="240"/>
      <c r="F3" s="247"/>
      <c r="G3" s="248"/>
      <c r="H3" s="248"/>
    </row>
    <row r="4" spans="1:25" ht="13" x14ac:dyDescent="0.25">
      <c r="B4" s="22"/>
      <c r="C4" s="22"/>
      <c r="D4" s="22"/>
      <c r="E4" s="22"/>
      <c r="F4" s="22"/>
      <c r="G4" s="22"/>
      <c r="H4" s="22"/>
      <c r="I4" s="22"/>
      <c r="J4" s="22"/>
      <c r="K4" s="22"/>
      <c r="L4" s="22"/>
      <c r="M4" s="23"/>
      <c r="N4" s="23"/>
    </row>
    <row r="5" spans="1:25" x14ac:dyDescent="0.25">
      <c r="A5" s="42" t="s">
        <v>244</v>
      </c>
      <c r="E5" s="46"/>
      <c r="F5" s="46"/>
      <c r="G5" s="46"/>
      <c r="H5" s="46"/>
      <c r="I5" s="46"/>
      <c r="J5" s="46"/>
      <c r="K5" s="46"/>
      <c r="L5" s="46"/>
    </row>
    <row r="6" spans="1:25" ht="15.5" customHeight="1" x14ac:dyDescent="0.35">
      <c r="B6" s="245" t="s">
        <v>164</v>
      </c>
      <c r="C6" s="260"/>
      <c r="D6" s="260"/>
      <c r="E6" s="260"/>
      <c r="F6" s="260"/>
      <c r="G6" s="260"/>
      <c r="H6" s="260"/>
      <c r="I6" s="260"/>
      <c r="J6" s="260"/>
      <c r="K6" s="260"/>
      <c r="L6" s="260"/>
      <c r="M6" s="246"/>
      <c r="O6" s="41"/>
      <c r="P6" s="41"/>
      <c r="Q6" s="41"/>
      <c r="R6" s="41"/>
      <c r="S6" s="41"/>
      <c r="T6" s="41"/>
      <c r="U6" s="41"/>
      <c r="V6" s="41"/>
      <c r="W6" s="41"/>
      <c r="X6" s="41"/>
      <c r="Y6" s="41"/>
    </row>
    <row r="7" spans="1:25" ht="16.5" customHeight="1" x14ac:dyDescent="0.35">
      <c r="B7" s="262" t="s">
        <v>239</v>
      </c>
      <c r="C7" s="261" t="s">
        <v>154</v>
      </c>
      <c r="D7" s="261" t="s">
        <v>155</v>
      </c>
      <c r="E7" s="245" t="s">
        <v>61</v>
      </c>
      <c r="F7" s="260"/>
      <c r="G7" s="260"/>
      <c r="H7" s="246"/>
      <c r="I7" s="245" t="s">
        <v>62</v>
      </c>
      <c r="J7" s="260"/>
      <c r="K7" s="260"/>
      <c r="L7" s="260"/>
      <c r="M7" s="246"/>
      <c r="O7" s="41"/>
      <c r="P7" s="41"/>
      <c r="Q7" s="41"/>
      <c r="R7" s="41"/>
      <c r="S7" s="41"/>
      <c r="T7" s="41"/>
      <c r="U7" s="41"/>
      <c r="V7" s="41"/>
      <c r="W7" s="41"/>
      <c r="X7" s="41"/>
      <c r="Y7" s="41"/>
    </row>
    <row r="8" spans="1:25" ht="13" customHeight="1" x14ac:dyDescent="0.35">
      <c r="B8" s="262"/>
      <c r="C8" s="261"/>
      <c r="D8" s="261"/>
      <c r="E8" s="252" t="s">
        <v>254</v>
      </c>
      <c r="F8" s="263" t="s">
        <v>156</v>
      </c>
      <c r="G8" s="263" t="s">
        <v>157</v>
      </c>
      <c r="H8" s="263" t="s">
        <v>237</v>
      </c>
      <c r="I8" s="56" t="s">
        <v>153</v>
      </c>
      <c r="J8" s="258" t="s">
        <v>148</v>
      </c>
      <c r="K8" s="259"/>
      <c r="L8" s="258" t="s">
        <v>150</v>
      </c>
      <c r="M8" s="259"/>
      <c r="O8" s="41"/>
      <c r="P8" s="41"/>
      <c r="Q8" s="41"/>
      <c r="R8" s="41"/>
      <c r="S8" s="41"/>
      <c r="T8" s="41"/>
      <c r="U8" s="41"/>
      <c r="V8" s="41"/>
      <c r="W8" s="41"/>
      <c r="X8" s="41"/>
      <c r="Y8" s="41"/>
    </row>
    <row r="9" spans="1:25" ht="30.75" customHeight="1" x14ac:dyDescent="0.35">
      <c r="B9" s="262"/>
      <c r="C9" s="261"/>
      <c r="D9" s="261"/>
      <c r="E9" s="254"/>
      <c r="F9" s="264"/>
      <c r="G9" s="264"/>
      <c r="H9" s="264"/>
      <c r="I9" s="56" t="s">
        <v>151</v>
      </c>
      <c r="J9" s="56" t="s">
        <v>151</v>
      </c>
      <c r="K9" s="56" t="s">
        <v>149</v>
      </c>
      <c r="L9" s="56" t="s">
        <v>147</v>
      </c>
      <c r="M9" s="56" t="s">
        <v>149</v>
      </c>
      <c r="O9" s="41"/>
      <c r="P9" s="41"/>
      <c r="Q9" s="41"/>
      <c r="R9" s="41"/>
      <c r="S9" s="41"/>
      <c r="T9" s="41"/>
      <c r="U9" s="41"/>
      <c r="V9" s="41"/>
      <c r="W9" s="41"/>
      <c r="X9" s="41"/>
      <c r="Y9" s="41"/>
    </row>
    <row r="10" spans="1:25" x14ac:dyDescent="0.25">
      <c r="A10" s="39" t="str">
        <f>C10&amp;B10</f>
        <v>URBANFreestanding Psychiatric Hospitals</v>
      </c>
      <c r="B10" s="51" t="s">
        <v>40</v>
      </c>
      <c r="C10" s="52" t="s">
        <v>58</v>
      </c>
      <c r="D10" s="109" t="s">
        <v>165</v>
      </c>
      <c r="E10" s="81"/>
      <c r="F10" s="143"/>
      <c r="G10" s="81"/>
      <c r="H10" s="87">
        <f t="shared" ref="H10:H73" si="0">F10+G10</f>
        <v>0</v>
      </c>
      <c r="I10" s="87">
        <f t="shared" ref="I10:I73" si="1">J10+L10</f>
        <v>0</v>
      </c>
      <c r="J10" s="81"/>
      <c r="K10" s="54">
        <f>IFERROR(ROUND(J10/$I10,3),0)</f>
        <v>0</v>
      </c>
      <c r="L10" s="81"/>
      <c r="M10" s="54">
        <f>IFERROR(ROUND(L10/$I10,3),0)</f>
        <v>0</v>
      </c>
    </row>
    <row r="11" spans="1:25" x14ac:dyDescent="0.25">
      <c r="A11" s="39" t="str">
        <f t="shared" ref="A11:A74" si="2">C11&amp;B11</f>
        <v>URBANGeneral Hospitals with psychiatric units</v>
      </c>
      <c r="B11" s="51" t="s">
        <v>41</v>
      </c>
      <c r="C11" s="52" t="s">
        <v>58</v>
      </c>
      <c r="D11" s="57" t="s">
        <v>165</v>
      </c>
      <c r="E11" s="81"/>
      <c r="F11" s="81"/>
      <c r="G11" s="81"/>
      <c r="H11" s="87">
        <f t="shared" si="0"/>
        <v>0</v>
      </c>
      <c r="I11" s="87">
        <f t="shared" si="1"/>
        <v>0</v>
      </c>
      <c r="J11" s="81"/>
      <c r="K11" s="54">
        <f t="shared" ref="K11:K74" si="3">IFERROR(ROUND(J11/$I11,3),0)</f>
        <v>0</v>
      </c>
      <c r="L11" s="81"/>
      <c r="M11" s="54">
        <f t="shared" ref="M11:M74" si="4">IFERROR(ROUND(L11/$I11,3),0)</f>
        <v>0</v>
      </c>
    </row>
    <row r="12" spans="1:25" x14ac:dyDescent="0.25">
      <c r="A12" s="39" t="str">
        <f t="shared" si="2"/>
        <v>URBANPartial Hospital Programs</v>
      </c>
      <c r="B12" s="51" t="s">
        <v>42</v>
      </c>
      <c r="C12" s="52" t="s">
        <v>58</v>
      </c>
      <c r="D12" s="57" t="s">
        <v>165</v>
      </c>
      <c r="E12" s="81"/>
      <c r="F12" s="81"/>
      <c r="G12" s="81"/>
      <c r="H12" s="87">
        <f t="shared" si="0"/>
        <v>0</v>
      </c>
      <c r="I12" s="87">
        <f t="shared" si="1"/>
        <v>0</v>
      </c>
      <c r="J12" s="81"/>
      <c r="K12" s="54">
        <f t="shared" si="3"/>
        <v>0</v>
      </c>
      <c r="L12" s="81"/>
      <c r="M12" s="54">
        <f t="shared" si="4"/>
        <v>0</v>
      </c>
    </row>
    <row r="13" spans="1:25" x14ac:dyDescent="0.25">
      <c r="A13" s="39" t="str">
        <f t="shared" si="2"/>
        <v>URBANAccredited Residential Treatment Centers (ARTC)</v>
      </c>
      <c r="B13" s="51" t="s">
        <v>241</v>
      </c>
      <c r="C13" s="52" t="s">
        <v>58</v>
      </c>
      <c r="D13" s="57" t="s">
        <v>165</v>
      </c>
      <c r="E13" s="81"/>
      <c r="F13" s="81"/>
      <c r="G13" s="81"/>
      <c r="H13" s="87">
        <f t="shared" si="0"/>
        <v>0</v>
      </c>
      <c r="I13" s="87">
        <f t="shared" si="1"/>
        <v>0</v>
      </c>
      <c r="J13" s="81"/>
      <c r="K13" s="54">
        <f t="shared" si="3"/>
        <v>0</v>
      </c>
      <c r="L13" s="81"/>
      <c r="M13" s="54">
        <f t="shared" si="4"/>
        <v>0</v>
      </c>
    </row>
    <row r="14" spans="1:25" ht="25" x14ac:dyDescent="0.25">
      <c r="A14" s="39" t="str">
        <f t="shared" si="2"/>
        <v>URBANNon-Accredited Residential Treatment Center &amp; Group Homes</v>
      </c>
      <c r="B14" s="51" t="s">
        <v>43</v>
      </c>
      <c r="C14" s="52" t="s">
        <v>58</v>
      </c>
      <c r="D14" s="57" t="s">
        <v>165</v>
      </c>
      <c r="E14" s="81"/>
      <c r="F14" s="81"/>
      <c r="G14" s="81"/>
      <c r="H14" s="87">
        <f t="shared" si="0"/>
        <v>0</v>
      </c>
      <c r="I14" s="87">
        <f t="shared" si="1"/>
        <v>0</v>
      </c>
      <c r="J14" s="81"/>
      <c r="K14" s="54">
        <f t="shared" si="3"/>
        <v>0</v>
      </c>
      <c r="L14" s="81"/>
      <c r="M14" s="54">
        <f t="shared" si="4"/>
        <v>0</v>
      </c>
    </row>
    <row r="15" spans="1:25" x14ac:dyDescent="0.25">
      <c r="A15" s="39" t="str">
        <f t="shared" si="2"/>
        <v>URBANTreatment Foster Care I &amp; II</v>
      </c>
      <c r="B15" s="51" t="s">
        <v>94</v>
      </c>
      <c r="C15" s="52" t="s">
        <v>58</v>
      </c>
      <c r="D15" s="57" t="s">
        <v>165</v>
      </c>
      <c r="E15" s="81"/>
      <c r="F15" s="81"/>
      <c r="G15" s="81"/>
      <c r="H15" s="87">
        <f t="shared" si="0"/>
        <v>0</v>
      </c>
      <c r="I15" s="87">
        <f t="shared" si="1"/>
        <v>0</v>
      </c>
      <c r="J15" s="81"/>
      <c r="K15" s="54">
        <f t="shared" si="3"/>
        <v>0</v>
      </c>
      <c r="L15" s="81"/>
      <c r="M15" s="54">
        <f t="shared" si="4"/>
        <v>0</v>
      </c>
    </row>
    <row r="16" spans="1:25" x14ac:dyDescent="0.25">
      <c r="A16" s="39" t="str">
        <f t="shared" si="2"/>
        <v>URBANCore Service Agencies</v>
      </c>
      <c r="B16" s="51" t="s">
        <v>44</v>
      </c>
      <c r="C16" s="52" t="s">
        <v>58</v>
      </c>
      <c r="D16" s="57" t="s">
        <v>165</v>
      </c>
      <c r="E16" s="81"/>
      <c r="F16" s="81"/>
      <c r="G16" s="81"/>
      <c r="H16" s="87">
        <f t="shared" si="0"/>
        <v>0</v>
      </c>
      <c r="I16" s="87">
        <f t="shared" si="1"/>
        <v>0</v>
      </c>
      <c r="J16" s="81"/>
      <c r="K16" s="54">
        <f t="shared" si="3"/>
        <v>0</v>
      </c>
      <c r="L16" s="81"/>
      <c r="M16" s="54">
        <f t="shared" si="4"/>
        <v>0</v>
      </c>
    </row>
    <row r="17" spans="1:13" x14ac:dyDescent="0.25">
      <c r="A17" s="39" t="str">
        <f t="shared" si="2"/>
        <v>URBANCommunity Mental Health Centers</v>
      </c>
      <c r="B17" s="51" t="s">
        <v>93</v>
      </c>
      <c r="C17" s="52" t="s">
        <v>58</v>
      </c>
      <c r="D17" s="57" t="s">
        <v>165</v>
      </c>
      <c r="E17" s="81"/>
      <c r="F17" s="81"/>
      <c r="G17" s="81"/>
      <c r="H17" s="87">
        <f t="shared" si="0"/>
        <v>0</v>
      </c>
      <c r="I17" s="87">
        <f t="shared" si="1"/>
        <v>0</v>
      </c>
      <c r="J17" s="81"/>
      <c r="K17" s="54">
        <f t="shared" si="3"/>
        <v>0</v>
      </c>
      <c r="L17" s="81"/>
      <c r="M17" s="54">
        <f t="shared" si="4"/>
        <v>0</v>
      </c>
    </row>
    <row r="18" spans="1:13" x14ac:dyDescent="0.25">
      <c r="A18" s="39" t="str">
        <f t="shared" si="2"/>
        <v>URBANIndian Health Service and Tribal 638s providing BH</v>
      </c>
      <c r="B18" s="51" t="s">
        <v>45</v>
      </c>
      <c r="C18" s="52" t="s">
        <v>58</v>
      </c>
      <c r="D18" s="57" t="s">
        <v>165</v>
      </c>
      <c r="E18" s="81"/>
      <c r="F18" s="81"/>
      <c r="G18" s="81"/>
      <c r="H18" s="87">
        <f t="shared" si="0"/>
        <v>0</v>
      </c>
      <c r="I18" s="87">
        <f t="shared" si="1"/>
        <v>0</v>
      </c>
      <c r="J18" s="81"/>
      <c r="K18" s="54">
        <f t="shared" si="3"/>
        <v>0</v>
      </c>
      <c r="L18" s="81"/>
      <c r="M18" s="54">
        <f t="shared" si="4"/>
        <v>0</v>
      </c>
    </row>
    <row r="19" spans="1:13" x14ac:dyDescent="0.25">
      <c r="A19" s="39" t="str">
        <f t="shared" si="2"/>
        <v>URBANOutpatient Provider Agencies</v>
      </c>
      <c r="B19" s="51" t="s">
        <v>46</v>
      </c>
      <c r="C19" s="52" t="s">
        <v>58</v>
      </c>
      <c r="D19" s="57" t="s">
        <v>165</v>
      </c>
      <c r="E19" s="81"/>
      <c r="F19" s="81"/>
      <c r="G19" s="81"/>
      <c r="H19" s="87">
        <f t="shared" si="0"/>
        <v>0</v>
      </c>
      <c r="I19" s="87">
        <f t="shared" si="1"/>
        <v>0</v>
      </c>
      <c r="J19" s="81"/>
      <c r="K19" s="54">
        <f t="shared" si="3"/>
        <v>0</v>
      </c>
      <c r="L19" s="81"/>
      <c r="M19" s="54">
        <f t="shared" si="4"/>
        <v>0</v>
      </c>
    </row>
    <row r="20" spans="1:13" x14ac:dyDescent="0.25">
      <c r="A20" s="39" t="str">
        <f t="shared" si="2"/>
        <v>URBANBehavioral Management Services (BMS)</v>
      </c>
      <c r="B20" s="51" t="s">
        <v>248</v>
      </c>
      <c r="C20" s="52" t="s">
        <v>58</v>
      </c>
      <c r="D20" s="57" t="s">
        <v>165</v>
      </c>
      <c r="E20" s="81"/>
      <c r="F20" s="81"/>
      <c r="G20" s="81"/>
      <c r="H20" s="87">
        <f t="shared" si="0"/>
        <v>0</v>
      </c>
      <c r="I20" s="87">
        <f t="shared" si="1"/>
        <v>0</v>
      </c>
      <c r="J20" s="81"/>
      <c r="K20" s="54">
        <f t="shared" si="3"/>
        <v>0</v>
      </c>
      <c r="L20" s="81"/>
      <c r="M20" s="54">
        <f t="shared" si="4"/>
        <v>0</v>
      </c>
    </row>
    <row r="21" spans="1:13" x14ac:dyDescent="0.25">
      <c r="A21" s="39" t="str">
        <f t="shared" si="2"/>
        <v>URBANDay Treatment Services</v>
      </c>
      <c r="B21" s="51" t="s">
        <v>249</v>
      </c>
      <c r="C21" s="52" t="s">
        <v>58</v>
      </c>
      <c r="D21" s="57" t="s">
        <v>165</v>
      </c>
      <c r="E21" s="81"/>
      <c r="F21" s="81"/>
      <c r="G21" s="81"/>
      <c r="H21" s="87">
        <f t="shared" si="0"/>
        <v>0</v>
      </c>
      <c r="I21" s="87">
        <f t="shared" si="1"/>
        <v>0</v>
      </c>
      <c r="J21" s="81"/>
      <c r="K21" s="54">
        <f t="shared" si="3"/>
        <v>0</v>
      </c>
      <c r="L21" s="81"/>
      <c r="M21" s="54">
        <f t="shared" si="4"/>
        <v>0</v>
      </c>
    </row>
    <row r="22" spans="1:13" x14ac:dyDescent="0.25">
      <c r="A22" s="39" t="str">
        <f t="shared" si="2"/>
        <v>URBANAssertive Community Treatment (ACT)</v>
      </c>
      <c r="B22" s="51" t="s">
        <v>250</v>
      </c>
      <c r="C22" s="52" t="s">
        <v>58</v>
      </c>
      <c r="D22" s="57" t="s">
        <v>165</v>
      </c>
      <c r="E22" s="81"/>
      <c r="F22" s="81"/>
      <c r="G22" s="81"/>
      <c r="H22" s="87">
        <f t="shared" si="0"/>
        <v>0</v>
      </c>
      <c r="I22" s="87">
        <f t="shared" si="1"/>
        <v>0</v>
      </c>
      <c r="J22" s="81"/>
      <c r="K22" s="54">
        <f t="shared" si="3"/>
        <v>0</v>
      </c>
      <c r="L22" s="81"/>
      <c r="M22" s="54">
        <f t="shared" si="4"/>
        <v>0</v>
      </c>
    </row>
    <row r="23" spans="1:13" x14ac:dyDescent="0.25">
      <c r="A23" s="39" t="str">
        <f t="shared" si="2"/>
        <v>URBANMulti-Systemic Therapy (MST)</v>
      </c>
      <c r="B23" s="51" t="s">
        <v>251</v>
      </c>
      <c r="C23" s="52" t="s">
        <v>58</v>
      </c>
      <c r="D23" s="57" t="s">
        <v>165</v>
      </c>
      <c r="E23" s="81"/>
      <c r="F23" s="81"/>
      <c r="G23" s="81"/>
      <c r="H23" s="87">
        <f t="shared" si="0"/>
        <v>0</v>
      </c>
      <c r="I23" s="87">
        <f t="shared" si="1"/>
        <v>0</v>
      </c>
      <c r="J23" s="81"/>
      <c r="K23" s="54">
        <f t="shared" si="3"/>
        <v>0</v>
      </c>
      <c r="L23" s="81"/>
      <c r="M23" s="54">
        <f t="shared" si="4"/>
        <v>0</v>
      </c>
    </row>
    <row r="24" spans="1:13" x14ac:dyDescent="0.25">
      <c r="A24" s="39" t="str">
        <f t="shared" si="2"/>
        <v>URBANIntensive Outpatient Services</v>
      </c>
      <c r="B24" s="51" t="s">
        <v>47</v>
      </c>
      <c r="C24" s="52" t="s">
        <v>58</v>
      </c>
      <c r="D24" s="57" t="s">
        <v>165</v>
      </c>
      <c r="E24" s="81"/>
      <c r="F24" s="81"/>
      <c r="G24" s="81"/>
      <c r="H24" s="87">
        <f t="shared" si="0"/>
        <v>0</v>
      </c>
      <c r="I24" s="87">
        <f t="shared" si="1"/>
        <v>0</v>
      </c>
      <c r="J24" s="81"/>
      <c r="K24" s="54">
        <f t="shared" si="3"/>
        <v>0</v>
      </c>
      <c r="L24" s="81"/>
      <c r="M24" s="54">
        <f t="shared" si="4"/>
        <v>0</v>
      </c>
    </row>
    <row r="25" spans="1:13" x14ac:dyDescent="0.25">
      <c r="A25" s="39" t="str">
        <f t="shared" si="2"/>
        <v>URBANMethadone Clinics</v>
      </c>
      <c r="B25" s="51" t="s">
        <v>48</v>
      </c>
      <c r="C25" s="52" t="s">
        <v>58</v>
      </c>
      <c r="D25" s="57" t="s">
        <v>165</v>
      </c>
      <c r="E25" s="81"/>
      <c r="F25" s="81"/>
      <c r="G25" s="81"/>
      <c r="H25" s="87">
        <f t="shared" si="0"/>
        <v>0</v>
      </c>
      <c r="I25" s="87">
        <f t="shared" si="1"/>
        <v>0</v>
      </c>
      <c r="J25" s="81"/>
      <c r="K25" s="54">
        <f t="shared" si="3"/>
        <v>0</v>
      </c>
      <c r="L25" s="81"/>
      <c r="M25" s="54">
        <f t="shared" si="4"/>
        <v>0</v>
      </c>
    </row>
    <row r="26" spans="1:13" x14ac:dyDescent="0.25">
      <c r="A26" s="39" t="str">
        <f t="shared" si="2"/>
        <v>URBANFQHCs providing BH services</v>
      </c>
      <c r="B26" s="51" t="s">
        <v>49</v>
      </c>
      <c r="C26" s="52" t="s">
        <v>58</v>
      </c>
      <c r="D26" s="57" t="s">
        <v>165</v>
      </c>
      <c r="E26" s="81"/>
      <c r="F26" s="81"/>
      <c r="G26" s="81"/>
      <c r="H26" s="87">
        <f t="shared" si="0"/>
        <v>0</v>
      </c>
      <c r="I26" s="87">
        <f t="shared" si="1"/>
        <v>0</v>
      </c>
      <c r="J26" s="81"/>
      <c r="K26" s="54">
        <f t="shared" si="3"/>
        <v>0</v>
      </c>
      <c r="L26" s="81"/>
      <c r="M26" s="54">
        <f t="shared" si="4"/>
        <v>0</v>
      </c>
    </row>
    <row r="27" spans="1:13" x14ac:dyDescent="0.25">
      <c r="A27" s="39" t="str">
        <f t="shared" si="2"/>
        <v>URBANRural Health Clinics providing BH Services</v>
      </c>
      <c r="B27" s="51" t="s">
        <v>50</v>
      </c>
      <c r="C27" s="52" t="s">
        <v>58</v>
      </c>
      <c r="D27" s="57" t="s">
        <v>165</v>
      </c>
      <c r="E27" s="81"/>
      <c r="F27" s="81"/>
      <c r="G27" s="81"/>
      <c r="H27" s="87">
        <f t="shared" si="0"/>
        <v>0</v>
      </c>
      <c r="I27" s="87">
        <f t="shared" si="1"/>
        <v>0</v>
      </c>
      <c r="J27" s="81"/>
      <c r="K27" s="54">
        <f t="shared" si="3"/>
        <v>0</v>
      </c>
      <c r="L27" s="81"/>
      <c r="M27" s="54">
        <f t="shared" si="4"/>
        <v>0</v>
      </c>
    </row>
    <row r="28" spans="1:13" x14ac:dyDescent="0.25">
      <c r="A28" s="39" t="str">
        <f t="shared" si="2"/>
        <v>URBANPsychiatrists</v>
      </c>
      <c r="B28" s="51" t="s">
        <v>51</v>
      </c>
      <c r="C28" s="52" t="s">
        <v>58</v>
      </c>
      <c r="D28" s="57" t="s">
        <v>165</v>
      </c>
      <c r="E28" s="81"/>
      <c r="F28" s="81"/>
      <c r="G28" s="81"/>
      <c r="H28" s="87">
        <f t="shared" si="0"/>
        <v>0</v>
      </c>
      <c r="I28" s="87">
        <f t="shared" si="1"/>
        <v>0</v>
      </c>
      <c r="J28" s="81"/>
      <c r="K28" s="54">
        <f t="shared" si="3"/>
        <v>0</v>
      </c>
      <c r="L28" s="81"/>
      <c r="M28" s="54">
        <f t="shared" si="4"/>
        <v>0</v>
      </c>
    </row>
    <row r="29" spans="1:13" x14ac:dyDescent="0.25">
      <c r="A29" s="39" t="str">
        <f t="shared" si="2"/>
        <v>URBANPsychologists</v>
      </c>
      <c r="B29" s="51" t="s">
        <v>52</v>
      </c>
      <c r="C29" s="52" t="s">
        <v>58</v>
      </c>
      <c r="D29" s="57" t="s">
        <v>165</v>
      </c>
      <c r="E29" s="81"/>
      <c r="F29" s="81"/>
      <c r="G29" s="81"/>
      <c r="H29" s="87">
        <f t="shared" si="0"/>
        <v>0</v>
      </c>
      <c r="I29" s="87">
        <f t="shared" si="1"/>
        <v>0</v>
      </c>
      <c r="J29" s="81"/>
      <c r="K29" s="54">
        <f t="shared" si="3"/>
        <v>0</v>
      </c>
      <c r="L29" s="81"/>
      <c r="M29" s="54">
        <f t="shared" si="4"/>
        <v>0</v>
      </c>
    </row>
    <row r="30" spans="1:13" x14ac:dyDescent="0.25">
      <c r="A30" s="39" t="str">
        <f t="shared" si="2"/>
        <v>URBANSuboxone certified MDs</v>
      </c>
      <c r="B30" s="51" t="s">
        <v>53</v>
      </c>
      <c r="C30" s="52" t="s">
        <v>58</v>
      </c>
      <c r="D30" s="57" t="s">
        <v>165</v>
      </c>
      <c r="E30" s="81"/>
      <c r="F30" s="81"/>
      <c r="G30" s="81"/>
      <c r="H30" s="87">
        <f t="shared" si="0"/>
        <v>0</v>
      </c>
      <c r="I30" s="87">
        <f t="shared" si="1"/>
        <v>0</v>
      </c>
      <c r="J30" s="81"/>
      <c r="K30" s="54">
        <f t="shared" si="3"/>
        <v>0</v>
      </c>
      <c r="L30" s="81"/>
      <c r="M30" s="54">
        <f t="shared" si="4"/>
        <v>0</v>
      </c>
    </row>
    <row r="31" spans="1:13" x14ac:dyDescent="0.25">
      <c r="A31" s="39" t="str">
        <f t="shared" si="2"/>
        <v>URBANOther Licensed Independent BH Practitioners</v>
      </c>
      <c r="B31" s="51" t="s">
        <v>242</v>
      </c>
      <c r="C31" s="52" t="s">
        <v>58</v>
      </c>
      <c r="D31" s="57" t="s">
        <v>165</v>
      </c>
      <c r="E31" s="81"/>
      <c r="F31" s="81"/>
      <c r="G31" s="81"/>
      <c r="H31" s="87">
        <f t="shared" si="0"/>
        <v>0</v>
      </c>
      <c r="I31" s="87">
        <f t="shared" si="1"/>
        <v>0</v>
      </c>
      <c r="J31" s="81"/>
      <c r="K31" s="54">
        <f t="shared" si="3"/>
        <v>0</v>
      </c>
      <c r="L31" s="81"/>
      <c r="M31" s="54">
        <f t="shared" si="4"/>
        <v>0</v>
      </c>
    </row>
    <row r="32" spans="1:13" x14ac:dyDescent="0.25">
      <c r="A32" s="39" t="str">
        <f t="shared" si="2"/>
        <v>URBANInpatient Psychiatric Hospitals</v>
      </c>
      <c r="B32" s="51" t="s">
        <v>54</v>
      </c>
      <c r="C32" s="52" t="s">
        <v>58</v>
      </c>
      <c r="D32" s="57" t="s">
        <v>165</v>
      </c>
      <c r="E32" s="81"/>
      <c r="F32" s="81"/>
      <c r="G32" s="81"/>
      <c r="H32" s="87">
        <f t="shared" si="0"/>
        <v>0</v>
      </c>
      <c r="I32" s="87">
        <f t="shared" si="1"/>
        <v>0</v>
      </c>
      <c r="J32" s="81"/>
      <c r="K32" s="54">
        <f t="shared" si="3"/>
        <v>0</v>
      </c>
      <c r="L32" s="81"/>
      <c r="M32" s="54">
        <f t="shared" si="4"/>
        <v>0</v>
      </c>
    </row>
    <row r="33" spans="1:13" x14ac:dyDescent="0.25">
      <c r="A33" s="39" t="str">
        <f t="shared" si="2"/>
        <v>URBANFreestanding Psychiatric Hospitals</v>
      </c>
      <c r="B33" s="51" t="s">
        <v>40</v>
      </c>
      <c r="C33" s="52" t="s">
        <v>58</v>
      </c>
      <c r="D33" s="57" t="s">
        <v>64</v>
      </c>
      <c r="E33" s="81"/>
      <c r="F33" s="81"/>
      <c r="G33" s="81"/>
      <c r="H33" s="87">
        <f t="shared" si="0"/>
        <v>0</v>
      </c>
      <c r="I33" s="87">
        <f t="shared" si="1"/>
        <v>0</v>
      </c>
      <c r="J33" s="81"/>
      <c r="K33" s="54">
        <f t="shared" si="3"/>
        <v>0</v>
      </c>
      <c r="L33" s="81"/>
      <c r="M33" s="54">
        <f t="shared" si="4"/>
        <v>0</v>
      </c>
    </row>
    <row r="34" spans="1:13" x14ac:dyDescent="0.25">
      <c r="A34" s="39" t="str">
        <f t="shared" si="2"/>
        <v>URBANGeneral Hospitals with psychiatric units</v>
      </c>
      <c r="B34" s="51" t="s">
        <v>41</v>
      </c>
      <c r="C34" s="52" t="s">
        <v>58</v>
      </c>
      <c r="D34" s="57" t="s">
        <v>64</v>
      </c>
      <c r="E34" s="81"/>
      <c r="F34" s="81"/>
      <c r="G34" s="81"/>
      <c r="H34" s="87">
        <f t="shared" si="0"/>
        <v>0</v>
      </c>
      <c r="I34" s="87">
        <f t="shared" si="1"/>
        <v>0</v>
      </c>
      <c r="J34" s="81"/>
      <c r="K34" s="54">
        <f t="shared" si="3"/>
        <v>0</v>
      </c>
      <c r="L34" s="81"/>
      <c r="M34" s="54">
        <f t="shared" si="4"/>
        <v>0</v>
      </c>
    </row>
    <row r="35" spans="1:13" x14ac:dyDescent="0.25">
      <c r="A35" s="39" t="str">
        <f t="shared" si="2"/>
        <v>URBANPartial Hospital Programs</v>
      </c>
      <c r="B35" s="51" t="s">
        <v>42</v>
      </c>
      <c r="C35" s="52" t="s">
        <v>58</v>
      </c>
      <c r="D35" s="57" t="s">
        <v>64</v>
      </c>
      <c r="E35" s="81"/>
      <c r="F35" s="81"/>
      <c r="G35" s="81"/>
      <c r="H35" s="87">
        <f t="shared" si="0"/>
        <v>0</v>
      </c>
      <c r="I35" s="87">
        <f t="shared" si="1"/>
        <v>0</v>
      </c>
      <c r="J35" s="81"/>
      <c r="K35" s="54">
        <f t="shared" si="3"/>
        <v>0</v>
      </c>
      <c r="L35" s="81"/>
      <c r="M35" s="54">
        <f t="shared" si="4"/>
        <v>0</v>
      </c>
    </row>
    <row r="36" spans="1:13" x14ac:dyDescent="0.25">
      <c r="A36" s="39" t="str">
        <f t="shared" si="2"/>
        <v>URBANAccredited Residential Treatment Centers (ARTC)</v>
      </c>
      <c r="B36" s="51" t="s">
        <v>241</v>
      </c>
      <c r="C36" s="52" t="s">
        <v>58</v>
      </c>
      <c r="D36" s="57" t="s">
        <v>64</v>
      </c>
      <c r="E36" s="81"/>
      <c r="F36" s="81"/>
      <c r="G36" s="81"/>
      <c r="H36" s="87">
        <f t="shared" si="0"/>
        <v>0</v>
      </c>
      <c r="I36" s="87">
        <f t="shared" si="1"/>
        <v>0</v>
      </c>
      <c r="J36" s="81"/>
      <c r="K36" s="54">
        <f t="shared" si="3"/>
        <v>0</v>
      </c>
      <c r="L36" s="81"/>
      <c r="M36" s="54">
        <f t="shared" si="4"/>
        <v>0</v>
      </c>
    </row>
    <row r="37" spans="1:13" ht="25" x14ac:dyDescent="0.25">
      <c r="A37" s="39" t="str">
        <f t="shared" si="2"/>
        <v>URBANNon-Accredited Residential Treatment Center &amp; Group Homes</v>
      </c>
      <c r="B37" s="51" t="s">
        <v>43</v>
      </c>
      <c r="C37" s="52" t="s">
        <v>58</v>
      </c>
      <c r="D37" s="57" t="s">
        <v>64</v>
      </c>
      <c r="E37" s="81"/>
      <c r="F37" s="81"/>
      <c r="G37" s="81"/>
      <c r="H37" s="87">
        <f t="shared" si="0"/>
        <v>0</v>
      </c>
      <c r="I37" s="87">
        <f t="shared" si="1"/>
        <v>0</v>
      </c>
      <c r="J37" s="81"/>
      <c r="K37" s="54">
        <f t="shared" si="3"/>
        <v>0</v>
      </c>
      <c r="L37" s="81"/>
      <c r="M37" s="54">
        <f t="shared" si="4"/>
        <v>0</v>
      </c>
    </row>
    <row r="38" spans="1:13" x14ac:dyDescent="0.25">
      <c r="A38" s="39" t="str">
        <f t="shared" si="2"/>
        <v>URBANTreatment Foster Care I &amp; II</v>
      </c>
      <c r="B38" s="51" t="s">
        <v>94</v>
      </c>
      <c r="C38" s="52" t="s">
        <v>58</v>
      </c>
      <c r="D38" s="57" t="s">
        <v>64</v>
      </c>
      <c r="E38" s="81"/>
      <c r="F38" s="81"/>
      <c r="G38" s="81"/>
      <c r="H38" s="87">
        <f t="shared" si="0"/>
        <v>0</v>
      </c>
      <c r="I38" s="87">
        <f t="shared" si="1"/>
        <v>0</v>
      </c>
      <c r="J38" s="81"/>
      <c r="K38" s="54">
        <f t="shared" si="3"/>
        <v>0</v>
      </c>
      <c r="L38" s="81"/>
      <c r="M38" s="54">
        <f t="shared" si="4"/>
        <v>0</v>
      </c>
    </row>
    <row r="39" spans="1:13" x14ac:dyDescent="0.25">
      <c r="A39" s="39" t="str">
        <f t="shared" si="2"/>
        <v>URBANCore Service Agencies</v>
      </c>
      <c r="B39" s="51" t="s">
        <v>44</v>
      </c>
      <c r="C39" s="52" t="s">
        <v>58</v>
      </c>
      <c r="D39" s="57" t="s">
        <v>64</v>
      </c>
      <c r="E39" s="81"/>
      <c r="F39" s="81"/>
      <c r="G39" s="81"/>
      <c r="H39" s="87">
        <f t="shared" si="0"/>
        <v>0</v>
      </c>
      <c r="I39" s="87">
        <f t="shared" si="1"/>
        <v>0</v>
      </c>
      <c r="J39" s="81"/>
      <c r="K39" s="54">
        <f t="shared" si="3"/>
        <v>0</v>
      </c>
      <c r="L39" s="81"/>
      <c r="M39" s="54">
        <f t="shared" si="4"/>
        <v>0</v>
      </c>
    </row>
    <row r="40" spans="1:13" x14ac:dyDescent="0.25">
      <c r="A40" s="39" t="str">
        <f t="shared" si="2"/>
        <v>URBANCommunity Mental Health Centers</v>
      </c>
      <c r="B40" s="51" t="s">
        <v>93</v>
      </c>
      <c r="C40" s="52" t="s">
        <v>58</v>
      </c>
      <c r="D40" s="57" t="s">
        <v>64</v>
      </c>
      <c r="E40" s="81"/>
      <c r="F40" s="81"/>
      <c r="G40" s="81"/>
      <c r="H40" s="87">
        <f t="shared" si="0"/>
        <v>0</v>
      </c>
      <c r="I40" s="87">
        <f t="shared" si="1"/>
        <v>0</v>
      </c>
      <c r="J40" s="81"/>
      <c r="K40" s="54">
        <f t="shared" si="3"/>
        <v>0</v>
      </c>
      <c r="L40" s="81"/>
      <c r="M40" s="54">
        <f t="shared" si="4"/>
        <v>0</v>
      </c>
    </row>
    <row r="41" spans="1:13" x14ac:dyDescent="0.25">
      <c r="A41" s="39" t="str">
        <f t="shared" si="2"/>
        <v>URBANIndian Health Service and Tribal 638s providing BH</v>
      </c>
      <c r="B41" s="51" t="s">
        <v>45</v>
      </c>
      <c r="C41" s="52" t="s">
        <v>58</v>
      </c>
      <c r="D41" s="57" t="s">
        <v>64</v>
      </c>
      <c r="E41" s="81"/>
      <c r="F41" s="81"/>
      <c r="G41" s="81"/>
      <c r="H41" s="87">
        <f t="shared" si="0"/>
        <v>0</v>
      </c>
      <c r="I41" s="87">
        <f t="shared" si="1"/>
        <v>0</v>
      </c>
      <c r="J41" s="81"/>
      <c r="K41" s="54">
        <f t="shared" si="3"/>
        <v>0</v>
      </c>
      <c r="L41" s="81"/>
      <c r="M41" s="54">
        <f t="shared" si="4"/>
        <v>0</v>
      </c>
    </row>
    <row r="42" spans="1:13" x14ac:dyDescent="0.25">
      <c r="A42" s="39" t="str">
        <f t="shared" si="2"/>
        <v>URBANOutpatient Provider Agencies</v>
      </c>
      <c r="B42" s="51" t="s">
        <v>46</v>
      </c>
      <c r="C42" s="52" t="s">
        <v>58</v>
      </c>
      <c r="D42" s="57" t="s">
        <v>64</v>
      </c>
      <c r="E42" s="81"/>
      <c r="F42" s="81"/>
      <c r="G42" s="81"/>
      <c r="H42" s="87">
        <f t="shared" si="0"/>
        <v>0</v>
      </c>
      <c r="I42" s="87">
        <f t="shared" si="1"/>
        <v>0</v>
      </c>
      <c r="J42" s="81"/>
      <c r="K42" s="54">
        <f t="shared" si="3"/>
        <v>0</v>
      </c>
      <c r="L42" s="81"/>
      <c r="M42" s="54">
        <f t="shared" si="4"/>
        <v>0</v>
      </c>
    </row>
    <row r="43" spans="1:13" x14ac:dyDescent="0.25">
      <c r="A43" s="39" t="str">
        <f t="shared" si="2"/>
        <v>URBANBehavioral Management Services (BMS)</v>
      </c>
      <c r="B43" s="51" t="s">
        <v>248</v>
      </c>
      <c r="C43" s="52" t="s">
        <v>58</v>
      </c>
      <c r="D43" s="57" t="s">
        <v>64</v>
      </c>
      <c r="E43" s="81"/>
      <c r="F43" s="81"/>
      <c r="G43" s="81"/>
      <c r="H43" s="87">
        <f t="shared" si="0"/>
        <v>0</v>
      </c>
      <c r="I43" s="87">
        <f t="shared" si="1"/>
        <v>0</v>
      </c>
      <c r="J43" s="81"/>
      <c r="K43" s="54">
        <f t="shared" si="3"/>
        <v>0</v>
      </c>
      <c r="L43" s="81"/>
      <c r="M43" s="54">
        <f t="shared" si="4"/>
        <v>0</v>
      </c>
    </row>
    <row r="44" spans="1:13" x14ac:dyDescent="0.25">
      <c r="A44" s="39" t="str">
        <f t="shared" si="2"/>
        <v>URBANDay Treatment Services</v>
      </c>
      <c r="B44" s="51" t="s">
        <v>249</v>
      </c>
      <c r="C44" s="52" t="s">
        <v>58</v>
      </c>
      <c r="D44" s="57" t="s">
        <v>64</v>
      </c>
      <c r="E44" s="81"/>
      <c r="F44" s="81"/>
      <c r="G44" s="81"/>
      <c r="H44" s="87">
        <f t="shared" si="0"/>
        <v>0</v>
      </c>
      <c r="I44" s="87">
        <f t="shared" si="1"/>
        <v>0</v>
      </c>
      <c r="J44" s="81"/>
      <c r="K44" s="54">
        <f t="shared" si="3"/>
        <v>0</v>
      </c>
      <c r="L44" s="81"/>
      <c r="M44" s="54">
        <f t="shared" si="4"/>
        <v>0</v>
      </c>
    </row>
    <row r="45" spans="1:13" x14ac:dyDescent="0.25">
      <c r="A45" s="39" t="str">
        <f t="shared" si="2"/>
        <v>URBANAssertive Community Treatment (ACT)</v>
      </c>
      <c r="B45" s="51" t="s">
        <v>250</v>
      </c>
      <c r="C45" s="52" t="s">
        <v>58</v>
      </c>
      <c r="D45" s="57" t="s">
        <v>64</v>
      </c>
      <c r="E45" s="81"/>
      <c r="F45" s="81"/>
      <c r="G45" s="81"/>
      <c r="H45" s="87">
        <f t="shared" si="0"/>
        <v>0</v>
      </c>
      <c r="I45" s="87">
        <f t="shared" si="1"/>
        <v>0</v>
      </c>
      <c r="J45" s="81"/>
      <c r="K45" s="54">
        <f t="shared" si="3"/>
        <v>0</v>
      </c>
      <c r="L45" s="81"/>
      <c r="M45" s="54">
        <f t="shared" si="4"/>
        <v>0</v>
      </c>
    </row>
    <row r="46" spans="1:13" x14ac:dyDescent="0.25">
      <c r="A46" s="39" t="str">
        <f t="shared" si="2"/>
        <v>URBANMulti-Systemic Therapy (MST)</v>
      </c>
      <c r="B46" s="51" t="s">
        <v>251</v>
      </c>
      <c r="C46" s="52" t="s">
        <v>58</v>
      </c>
      <c r="D46" s="57" t="s">
        <v>64</v>
      </c>
      <c r="E46" s="81"/>
      <c r="F46" s="81"/>
      <c r="G46" s="81"/>
      <c r="H46" s="87">
        <f t="shared" si="0"/>
        <v>0</v>
      </c>
      <c r="I46" s="87">
        <f t="shared" si="1"/>
        <v>0</v>
      </c>
      <c r="J46" s="81"/>
      <c r="K46" s="54">
        <f t="shared" si="3"/>
        <v>0</v>
      </c>
      <c r="L46" s="81"/>
      <c r="M46" s="54">
        <f t="shared" si="4"/>
        <v>0</v>
      </c>
    </row>
    <row r="47" spans="1:13" x14ac:dyDescent="0.25">
      <c r="A47" s="39" t="str">
        <f t="shared" si="2"/>
        <v>URBANIntensive Outpatient Services</v>
      </c>
      <c r="B47" s="51" t="s">
        <v>47</v>
      </c>
      <c r="C47" s="52" t="s">
        <v>58</v>
      </c>
      <c r="D47" s="57" t="s">
        <v>64</v>
      </c>
      <c r="E47" s="81"/>
      <c r="F47" s="81"/>
      <c r="G47" s="81"/>
      <c r="H47" s="87">
        <f t="shared" si="0"/>
        <v>0</v>
      </c>
      <c r="I47" s="87">
        <f t="shared" si="1"/>
        <v>0</v>
      </c>
      <c r="J47" s="81"/>
      <c r="K47" s="54">
        <f t="shared" si="3"/>
        <v>0</v>
      </c>
      <c r="L47" s="81"/>
      <c r="M47" s="54">
        <f t="shared" si="4"/>
        <v>0</v>
      </c>
    </row>
    <row r="48" spans="1:13" x14ac:dyDescent="0.25">
      <c r="A48" s="39" t="str">
        <f t="shared" si="2"/>
        <v>URBANMethadone Clinics</v>
      </c>
      <c r="B48" s="51" t="s">
        <v>48</v>
      </c>
      <c r="C48" s="52" t="s">
        <v>58</v>
      </c>
      <c r="D48" s="57" t="s">
        <v>64</v>
      </c>
      <c r="E48" s="81"/>
      <c r="F48" s="81"/>
      <c r="G48" s="81"/>
      <c r="H48" s="87">
        <f t="shared" si="0"/>
        <v>0</v>
      </c>
      <c r="I48" s="87">
        <f t="shared" si="1"/>
        <v>0</v>
      </c>
      <c r="J48" s="81"/>
      <c r="K48" s="54">
        <f t="shared" si="3"/>
        <v>0</v>
      </c>
      <c r="L48" s="81"/>
      <c r="M48" s="54">
        <f t="shared" si="4"/>
        <v>0</v>
      </c>
    </row>
    <row r="49" spans="1:13" x14ac:dyDescent="0.25">
      <c r="A49" s="39" t="str">
        <f t="shared" si="2"/>
        <v>URBANFQHCs providing BH services</v>
      </c>
      <c r="B49" s="51" t="s">
        <v>49</v>
      </c>
      <c r="C49" s="52" t="s">
        <v>58</v>
      </c>
      <c r="D49" s="57" t="s">
        <v>64</v>
      </c>
      <c r="E49" s="81"/>
      <c r="F49" s="81"/>
      <c r="G49" s="81"/>
      <c r="H49" s="87">
        <f t="shared" si="0"/>
        <v>0</v>
      </c>
      <c r="I49" s="87">
        <f t="shared" si="1"/>
        <v>0</v>
      </c>
      <c r="J49" s="81"/>
      <c r="K49" s="54">
        <f t="shared" si="3"/>
        <v>0</v>
      </c>
      <c r="L49" s="81"/>
      <c r="M49" s="54">
        <f t="shared" si="4"/>
        <v>0</v>
      </c>
    </row>
    <row r="50" spans="1:13" x14ac:dyDescent="0.25">
      <c r="A50" s="39" t="str">
        <f t="shared" si="2"/>
        <v>URBANRural Health Clinics providing BH Services</v>
      </c>
      <c r="B50" s="51" t="s">
        <v>50</v>
      </c>
      <c r="C50" s="52" t="s">
        <v>58</v>
      </c>
      <c r="D50" s="57" t="s">
        <v>64</v>
      </c>
      <c r="E50" s="81"/>
      <c r="F50" s="81"/>
      <c r="G50" s="81"/>
      <c r="H50" s="87">
        <f t="shared" si="0"/>
        <v>0</v>
      </c>
      <c r="I50" s="87">
        <f t="shared" si="1"/>
        <v>0</v>
      </c>
      <c r="J50" s="81"/>
      <c r="K50" s="54">
        <f t="shared" si="3"/>
        <v>0</v>
      </c>
      <c r="L50" s="81"/>
      <c r="M50" s="54">
        <f t="shared" si="4"/>
        <v>0</v>
      </c>
    </row>
    <row r="51" spans="1:13" x14ac:dyDescent="0.25">
      <c r="A51" s="39" t="str">
        <f t="shared" si="2"/>
        <v>URBANPsychiatrists</v>
      </c>
      <c r="B51" s="51" t="s">
        <v>51</v>
      </c>
      <c r="C51" s="52" t="s">
        <v>58</v>
      </c>
      <c r="D51" s="57" t="s">
        <v>64</v>
      </c>
      <c r="E51" s="81"/>
      <c r="F51" s="81"/>
      <c r="G51" s="81"/>
      <c r="H51" s="87">
        <f t="shared" si="0"/>
        <v>0</v>
      </c>
      <c r="I51" s="87">
        <f t="shared" si="1"/>
        <v>0</v>
      </c>
      <c r="J51" s="81"/>
      <c r="K51" s="54">
        <f t="shared" si="3"/>
        <v>0</v>
      </c>
      <c r="L51" s="81"/>
      <c r="M51" s="54">
        <f t="shared" si="4"/>
        <v>0</v>
      </c>
    </row>
    <row r="52" spans="1:13" x14ac:dyDescent="0.25">
      <c r="A52" s="39" t="str">
        <f t="shared" si="2"/>
        <v>URBANPsychologists</v>
      </c>
      <c r="B52" s="51" t="s">
        <v>52</v>
      </c>
      <c r="C52" s="52" t="s">
        <v>58</v>
      </c>
      <c r="D52" s="57" t="s">
        <v>64</v>
      </c>
      <c r="E52" s="81"/>
      <c r="F52" s="81"/>
      <c r="G52" s="81"/>
      <c r="H52" s="87">
        <f t="shared" si="0"/>
        <v>0</v>
      </c>
      <c r="I52" s="87">
        <f t="shared" si="1"/>
        <v>0</v>
      </c>
      <c r="J52" s="81"/>
      <c r="K52" s="54">
        <f t="shared" si="3"/>
        <v>0</v>
      </c>
      <c r="L52" s="81"/>
      <c r="M52" s="54">
        <f t="shared" si="4"/>
        <v>0</v>
      </c>
    </row>
    <row r="53" spans="1:13" x14ac:dyDescent="0.25">
      <c r="A53" s="39" t="str">
        <f t="shared" si="2"/>
        <v>URBANSuboxone certified MDs</v>
      </c>
      <c r="B53" s="51" t="s">
        <v>53</v>
      </c>
      <c r="C53" s="52" t="s">
        <v>58</v>
      </c>
      <c r="D53" s="57" t="s">
        <v>64</v>
      </c>
      <c r="E53" s="81"/>
      <c r="F53" s="81"/>
      <c r="G53" s="81"/>
      <c r="H53" s="87">
        <f t="shared" si="0"/>
        <v>0</v>
      </c>
      <c r="I53" s="87">
        <f t="shared" si="1"/>
        <v>0</v>
      </c>
      <c r="J53" s="81"/>
      <c r="K53" s="54">
        <f t="shared" si="3"/>
        <v>0</v>
      </c>
      <c r="L53" s="81"/>
      <c r="M53" s="54">
        <f t="shared" si="4"/>
        <v>0</v>
      </c>
    </row>
    <row r="54" spans="1:13" x14ac:dyDescent="0.25">
      <c r="A54" s="39" t="str">
        <f t="shared" si="2"/>
        <v>URBANOther Licensed Independent BH Practitioners</v>
      </c>
      <c r="B54" s="51" t="s">
        <v>242</v>
      </c>
      <c r="C54" s="52" t="s">
        <v>58</v>
      </c>
      <c r="D54" s="57" t="s">
        <v>64</v>
      </c>
      <c r="E54" s="81"/>
      <c r="F54" s="81"/>
      <c r="G54" s="81"/>
      <c r="H54" s="87">
        <f t="shared" si="0"/>
        <v>0</v>
      </c>
      <c r="I54" s="87">
        <f t="shared" si="1"/>
        <v>0</v>
      </c>
      <c r="J54" s="81"/>
      <c r="K54" s="54">
        <f t="shared" si="3"/>
        <v>0</v>
      </c>
      <c r="L54" s="81"/>
      <c r="M54" s="54">
        <f t="shared" si="4"/>
        <v>0</v>
      </c>
    </row>
    <row r="55" spans="1:13" x14ac:dyDescent="0.25">
      <c r="A55" s="39" t="str">
        <f t="shared" si="2"/>
        <v>URBANInpatient Psychiatric Hospitals</v>
      </c>
      <c r="B55" s="51" t="s">
        <v>54</v>
      </c>
      <c r="C55" s="52" t="s">
        <v>58</v>
      </c>
      <c r="D55" s="57" t="s">
        <v>64</v>
      </c>
      <c r="E55" s="81"/>
      <c r="F55" s="81"/>
      <c r="G55" s="81"/>
      <c r="H55" s="87">
        <f t="shared" si="0"/>
        <v>0</v>
      </c>
      <c r="I55" s="87">
        <f t="shared" si="1"/>
        <v>0</v>
      </c>
      <c r="J55" s="81"/>
      <c r="K55" s="54">
        <f t="shared" si="3"/>
        <v>0</v>
      </c>
      <c r="L55" s="81"/>
      <c r="M55" s="54">
        <f t="shared" si="4"/>
        <v>0</v>
      </c>
    </row>
    <row r="56" spans="1:13" x14ac:dyDescent="0.25">
      <c r="A56" s="39" t="str">
        <f t="shared" si="2"/>
        <v>URBANFreestanding Psychiatric Hospitals</v>
      </c>
      <c r="B56" s="51" t="s">
        <v>40</v>
      </c>
      <c r="C56" s="52" t="s">
        <v>58</v>
      </c>
      <c r="D56" s="57" t="s">
        <v>158</v>
      </c>
      <c r="E56" s="81"/>
      <c r="F56" s="81"/>
      <c r="G56" s="81"/>
      <c r="H56" s="87">
        <f t="shared" si="0"/>
        <v>0</v>
      </c>
      <c r="I56" s="87">
        <f t="shared" si="1"/>
        <v>0</v>
      </c>
      <c r="J56" s="81"/>
      <c r="K56" s="54">
        <f t="shared" si="3"/>
        <v>0</v>
      </c>
      <c r="L56" s="81"/>
      <c r="M56" s="54">
        <f t="shared" si="4"/>
        <v>0</v>
      </c>
    </row>
    <row r="57" spans="1:13" x14ac:dyDescent="0.25">
      <c r="A57" s="39" t="str">
        <f t="shared" si="2"/>
        <v>URBANGeneral Hospitals with psychiatric units</v>
      </c>
      <c r="B57" s="51" t="s">
        <v>41</v>
      </c>
      <c r="C57" s="52" t="s">
        <v>58</v>
      </c>
      <c r="D57" s="57" t="s">
        <v>158</v>
      </c>
      <c r="E57" s="81"/>
      <c r="F57" s="81"/>
      <c r="G57" s="81"/>
      <c r="H57" s="87">
        <f t="shared" si="0"/>
        <v>0</v>
      </c>
      <c r="I57" s="87">
        <f t="shared" si="1"/>
        <v>0</v>
      </c>
      <c r="J57" s="81"/>
      <c r="K57" s="54">
        <f t="shared" si="3"/>
        <v>0</v>
      </c>
      <c r="L57" s="81"/>
      <c r="M57" s="54">
        <f t="shared" si="4"/>
        <v>0</v>
      </c>
    </row>
    <row r="58" spans="1:13" x14ac:dyDescent="0.25">
      <c r="A58" s="39" t="str">
        <f t="shared" si="2"/>
        <v>URBANPartial Hospital Programs</v>
      </c>
      <c r="B58" s="51" t="s">
        <v>42</v>
      </c>
      <c r="C58" s="52" t="s">
        <v>58</v>
      </c>
      <c r="D58" s="57" t="s">
        <v>158</v>
      </c>
      <c r="E58" s="81"/>
      <c r="F58" s="81"/>
      <c r="G58" s="81"/>
      <c r="H58" s="87">
        <f t="shared" si="0"/>
        <v>0</v>
      </c>
      <c r="I58" s="87">
        <f t="shared" si="1"/>
        <v>0</v>
      </c>
      <c r="J58" s="81"/>
      <c r="K58" s="54">
        <f t="shared" si="3"/>
        <v>0</v>
      </c>
      <c r="L58" s="81"/>
      <c r="M58" s="54">
        <f t="shared" si="4"/>
        <v>0</v>
      </c>
    </row>
    <row r="59" spans="1:13" x14ac:dyDescent="0.25">
      <c r="A59" s="39" t="str">
        <f t="shared" si="2"/>
        <v>URBANAccredited Residential Treatment Centers (ARTC)</v>
      </c>
      <c r="B59" s="51" t="s">
        <v>241</v>
      </c>
      <c r="C59" s="52" t="s">
        <v>58</v>
      </c>
      <c r="D59" s="57" t="s">
        <v>158</v>
      </c>
      <c r="E59" s="81"/>
      <c r="F59" s="81"/>
      <c r="G59" s="81"/>
      <c r="H59" s="87">
        <f t="shared" si="0"/>
        <v>0</v>
      </c>
      <c r="I59" s="87">
        <f t="shared" si="1"/>
        <v>0</v>
      </c>
      <c r="J59" s="81"/>
      <c r="K59" s="54">
        <f t="shared" si="3"/>
        <v>0</v>
      </c>
      <c r="L59" s="81"/>
      <c r="M59" s="54">
        <f t="shared" si="4"/>
        <v>0</v>
      </c>
    </row>
    <row r="60" spans="1:13" ht="25" x14ac:dyDescent="0.25">
      <c r="A60" s="39" t="str">
        <f t="shared" si="2"/>
        <v>URBANNon-Accredited Residential Treatment Center &amp; Group Homes</v>
      </c>
      <c r="B60" s="51" t="s">
        <v>43</v>
      </c>
      <c r="C60" s="52" t="s">
        <v>58</v>
      </c>
      <c r="D60" s="57" t="s">
        <v>158</v>
      </c>
      <c r="E60" s="81"/>
      <c r="F60" s="81"/>
      <c r="G60" s="81"/>
      <c r="H60" s="87">
        <f t="shared" si="0"/>
        <v>0</v>
      </c>
      <c r="I60" s="87">
        <f t="shared" si="1"/>
        <v>0</v>
      </c>
      <c r="J60" s="81"/>
      <c r="K60" s="54">
        <f t="shared" si="3"/>
        <v>0</v>
      </c>
      <c r="L60" s="81"/>
      <c r="M60" s="54">
        <f t="shared" si="4"/>
        <v>0</v>
      </c>
    </row>
    <row r="61" spans="1:13" x14ac:dyDescent="0.25">
      <c r="A61" s="39" t="str">
        <f t="shared" si="2"/>
        <v>URBANTreatment Foster Care I &amp; II</v>
      </c>
      <c r="B61" s="51" t="s">
        <v>94</v>
      </c>
      <c r="C61" s="52" t="s">
        <v>58</v>
      </c>
      <c r="D61" s="57" t="s">
        <v>158</v>
      </c>
      <c r="E61" s="81"/>
      <c r="F61" s="81"/>
      <c r="G61" s="81"/>
      <c r="H61" s="87">
        <f t="shared" si="0"/>
        <v>0</v>
      </c>
      <c r="I61" s="87">
        <f t="shared" si="1"/>
        <v>0</v>
      </c>
      <c r="J61" s="81"/>
      <c r="K61" s="54">
        <f t="shared" si="3"/>
        <v>0</v>
      </c>
      <c r="L61" s="81"/>
      <c r="M61" s="54">
        <f t="shared" si="4"/>
        <v>0</v>
      </c>
    </row>
    <row r="62" spans="1:13" x14ac:dyDescent="0.25">
      <c r="A62" s="39" t="str">
        <f t="shared" si="2"/>
        <v>URBANCore Service Agencies</v>
      </c>
      <c r="B62" s="51" t="s">
        <v>44</v>
      </c>
      <c r="C62" s="52" t="s">
        <v>58</v>
      </c>
      <c r="D62" s="57" t="s">
        <v>158</v>
      </c>
      <c r="E62" s="81"/>
      <c r="F62" s="81"/>
      <c r="G62" s="81"/>
      <c r="H62" s="87">
        <f t="shared" si="0"/>
        <v>0</v>
      </c>
      <c r="I62" s="87">
        <f t="shared" si="1"/>
        <v>0</v>
      </c>
      <c r="J62" s="81"/>
      <c r="K62" s="54">
        <f t="shared" si="3"/>
        <v>0</v>
      </c>
      <c r="L62" s="81"/>
      <c r="M62" s="54">
        <f t="shared" si="4"/>
        <v>0</v>
      </c>
    </row>
    <row r="63" spans="1:13" x14ac:dyDescent="0.25">
      <c r="A63" s="39" t="str">
        <f t="shared" si="2"/>
        <v>URBANCommunity Mental Health Centers</v>
      </c>
      <c r="B63" s="51" t="s">
        <v>93</v>
      </c>
      <c r="C63" s="52" t="s">
        <v>58</v>
      </c>
      <c r="D63" s="57" t="s">
        <v>158</v>
      </c>
      <c r="E63" s="81"/>
      <c r="F63" s="81"/>
      <c r="G63" s="81"/>
      <c r="H63" s="87">
        <f t="shared" si="0"/>
        <v>0</v>
      </c>
      <c r="I63" s="87">
        <f t="shared" si="1"/>
        <v>0</v>
      </c>
      <c r="J63" s="81"/>
      <c r="K63" s="54">
        <f t="shared" si="3"/>
        <v>0</v>
      </c>
      <c r="L63" s="81"/>
      <c r="M63" s="54">
        <f t="shared" si="4"/>
        <v>0</v>
      </c>
    </row>
    <row r="64" spans="1:13" x14ac:dyDescent="0.25">
      <c r="A64" s="39" t="str">
        <f t="shared" si="2"/>
        <v>URBANIndian Health Service and Tribal 638s providing BH</v>
      </c>
      <c r="B64" s="51" t="s">
        <v>45</v>
      </c>
      <c r="C64" s="52" t="s">
        <v>58</v>
      </c>
      <c r="D64" s="57" t="s">
        <v>158</v>
      </c>
      <c r="E64" s="81"/>
      <c r="F64" s="81"/>
      <c r="G64" s="81"/>
      <c r="H64" s="87">
        <f t="shared" si="0"/>
        <v>0</v>
      </c>
      <c r="I64" s="87">
        <f t="shared" si="1"/>
        <v>0</v>
      </c>
      <c r="J64" s="81"/>
      <c r="K64" s="54">
        <f t="shared" si="3"/>
        <v>0</v>
      </c>
      <c r="L64" s="81"/>
      <c r="M64" s="54">
        <f t="shared" si="4"/>
        <v>0</v>
      </c>
    </row>
    <row r="65" spans="1:13" x14ac:dyDescent="0.25">
      <c r="A65" s="39" t="str">
        <f t="shared" si="2"/>
        <v>URBANOutpatient Provider Agencies</v>
      </c>
      <c r="B65" s="51" t="s">
        <v>46</v>
      </c>
      <c r="C65" s="52" t="s">
        <v>58</v>
      </c>
      <c r="D65" s="57" t="s">
        <v>158</v>
      </c>
      <c r="E65" s="81"/>
      <c r="F65" s="81"/>
      <c r="G65" s="81"/>
      <c r="H65" s="87">
        <f t="shared" si="0"/>
        <v>0</v>
      </c>
      <c r="I65" s="87">
        <f t="shared" si="1"/>
        <v>0</v>
      </c>
      <c r="J65" s="81"/>
      <c r="K65" s="54">
        <f t="shared" si="3"/>
        <v>0</v>
      </c>
      <c r="L65" s="81"/>
      <c r="M65" s="54">
        <f t="shared" si="4"/>
        <v>0</v>
      </c>
    </row>
    <row r="66" spans="1:13" x14ac:dyDescent="0.25">
      <c r="A66" s="39" t="str">
        <f t="shared" si="2"/>
        <v>URBANBehavioral Management Services (BMS)</v>
      </c>
      <c r="B66" s="51" t="s">
        <v>248</v>
      </c>
      <c r="C66" s="52" t="s">
        <v>58</v>
      </c>
      <c r="D66" s="57" t="s">
        <v>158</v>
      </c>
      <c r="E66" s="81"/>
      <c r="F66" s="81"/>
      <c r="G66" s="81"/>
      <c r="H66" s="87">
        <f t="shared" si="0"/>
        <v>0</v>
      </c>
      <c r="I66" s="87">
        <f t="shared" si="1"/>
        <v>0</v>
      </c>
      <c r="J66" s="81"/>
      <c r="K66" s="54">
        <f t="shared" si="3"/>
        <v>0</v>
      </c>
      <c r="L66" s="81"/>
      <c r="M66" s="54">
        <f t="shared" si="4"/>
        <v>0</v>
      </c>
    </row>
    <row r="67" spans="1:13" x14ac:dyDescent="0.25">
      <c r="A67" s="39" t="str">
        <f t="shared" si="2"/>
        <v>URBANDay Treatment Services</v>
      </c>
      <c r="B67" s="51" t="s">
        <v>249</v>
      </c>
      <c r="C67" s="52" t="s">
        <v>58</v>
      </c>
      <c r="D67" s="57" t="s">
        <v>158</v>
      </c>
      <c r="E67" s="81"/>
      <c r="F67" s="81"/>
      <c r="G67" s="81"/>
      <c r="H67" s="87">
        <f t="shared" si="0"/>
        <v>0</v>
      </c>
      <c r="I67" s="87">
        <f t="shared" si="1"/>
        <v>0</v>
      </c>
      <c r="J67" s="81"/>
      <c r="K67" s="54">
        <f t="shared" si="3"/>
        <v>0</v>
      </c>
      <c r="L67" s="81"/>
      <c r="M67" s="54">
        <f t="shared" si="4"/>
        <v>0</v>
      </c>
    </row>
    <row r="68" spans="1:13" x14ac:dyDescent="0.25">
      <c r="A68" s="39" t="str">
        <f t="shared" si="2"/>
        <v>URBANAssertive Community Treatment (ACT)</v>
      </c>
      <c r="B68" s="51" t="s">
        <v>250</v>
      </c>
      <c r="C68" s="52" t="s">
        <v>58</v>
      </c>
      <c r="D68" s="57" t="s">
        <v>158</v>
      </c>
      <c r="E68" s="81"/>
      <c r="F68" s="81"/>
      <c r="G68" s="81"/>
      <c r="H68" s="87">
        <f t="shared" si="0"/>
        <v>0</v>
      </c>
      <c r="I68" s="87">
        <f t="shared" si="1"/>
        <v>0</v>
      </c>
      <c r="J68" s="81"/>
      <c r="K68" s="54">
        <f t="shared" si="3"/>
        <v>0</v>
      </c>
      <c r="L68" s="81"/>
      <c r="M68" s="54">
        <f t="shared" si="4"/>
        <v>0</v>
      </c>
    </row>
    <row r="69" spans="1:13" x14ac:dyDescent="0.25">
      <c r="A69" s="39" t="str">
        <f t="shared" si="2"/>
        <v>URBANMulti-Systemic Therapy (MST)</v>
      </c>
      <c r="B69" s="51" t="s">
        <v>251</v>
      </c>
      <c r="C69" s="52" t="s">
        <v>58</v>
      </c>
      <c r="D69" s="57" t="s">
        <v>158</v>
      </c>
      <c r="E69" s="81"/>
      <c r="F69" s="81"/>
      <c r="G69" s="81"/>
      <c r="H69" s="87">
        <f t="shared" si="0"/>
        <v>0</v>
      </c>
      <c r="I69" s="87">
        <f t="shared" si="1"/>
        <v>0</v>
      </c>
      <c r="J69" s="81"/>
      <c r="K69" s="54">
        <f t="shared" si="3"/>
        <v>0</v>
      </c>
      <c r="L69" s="81"/>
      <c r="M69" s="54">
        <f t="shared" si="4"/>
        <v>0</v>
      </c>
    </row>
    <row r="70" spans="1:13" x14ac:dyDescent="0.25">
      <c r="A70" s="39" t="str">
        <f t="shared" si="2"/>
        <v>URBANIntensive Outpatient Services</v>
      </c>
      <c r="B70" s="51" t="s">
        <v>47</v>
      </c>
      <c r="C70" s="52" t="s">
        <v>58</v>
      </c>
      <c r="D70" s="57" t="s">
        <v>158</v>
      </c>
      <c r="E70" s="81"/>
      <c r="F70" s="81"/>
      <c r="G70" s="81"/>
      <c r="H70" s="87">
        <f t="shared" si="0"/>
        <v>0</v>
      </c>
      <c r="I70" s="87">
        <f t="shared" si="1"/>
        <v>0</v>
      </c>
      <c r="J70" s="81"/>
      <c r="K70" s="54">
        <f t="shared" si="3"/>
        <v>0</v>
      </c>
      <c r="L70" s="81"/>
      <c r="M70" s="54">
        <f t="shared" si="4"/>
        <v>0</v>
      </c>
    </row>
    <row r="71" spans="1:13" x14ac:dyDescent="0.25">
      <c r="A71" s="39" t="str">
        <f t="shared" si="2"/>
        <v>URBANMethadone Clinics</v>
      </c>
      <c r="B71" s="51" t="s">
        <v>48</v>
      </c>
      <c r="C71" s="52" t="s">
        <v>58</v>
      </c>
      <c r="D71" s="57" t="s">
        <v>158</v>
      </c>
      <c r="E71" s="81"/>
      <c r="F71" s="81"/>
      <c r="G71" s="81"/>
      <c r="H71" s="87">
        <f t="shared" si="0"/>
        <v>0</v>
      </c>
      <c r="I71" s="87">
        <f t="shared" si="1"/>
        <v>0</v>
      </c>
      <c r="J71" s="81"/>
      <c r="K71" s="54">
        <f t="shared" si="3"/>
        <v>0</v>
      </c>
      <c r="L71" s="81"/>
      <c r="M71" s="54">
        <f t="shared" si="4"/>
        <v>0</v>
      </c>
    </row>
    <row r="72" spans="1:13" x14ac:dyDescent="0.25">
      <c r="A72" s="39" t="str">
        <f t="shared" si="2"/>
        <v>URBANFQHCs providing BH services</v>
      </c>
      <c r="B72" s="51" t="s">
        <v>49</v>
      </c>
      <c r="C72" s="52" t="s">
        <v>58</v>
      </c>
      <c r="D72" s="57" t="s">
        <v>158</v>
      </c>
      <c r="E72" s="81"/>
      <c r="F72" s="81"/>
      <c r="G72" s="81"/>
      <c r="H72" s="87">
        <f t="shared" si="0"/>
        <v>0</v>
      </c>
      <c r="I72" s="87">
        <f t="shared" si="1"/>
        <v>0</v>
      </c>
      <c r="J72" s="81"/>
      <c r="K72" s="54">
        <f t="shared" si="3"/>
        <v>0</v>
      </c>
      <c r="L72" s="81"/>
      <c r="M72" s="54">
        <f t="shared" si="4"/>
        <v>0</v>
      </c>
    </row>
    <row r="73" spans="1:13" x14ac:dyDescent="0.25">
      <c r="A73" s="39" t="str">
        <f t="shared" si="2"/>
        <v>URBANRural Health Clinics providing BH Services</v>
      </c>
      <c r="B73" s="51" t="s">
        <v>50</v>
      </c>
      <c r="C73" s="52" t="s">
        <v>58</v>
      </c>
      <c r="D73" s="57" t="s">
        <v>158</v>
      </c>
      <c r="E73" s="81"/>
      <c r="F73" s="81"/>
      <c r="G73" s="81"/>
      <c r="H73" s="87">
        <f t="shared" si="0"/>
        <v>0</v>
      </c>
      <c r="I73" s="87">
        <f t="shared" si="1"/>
        <v>0</v>
      </c>
      <c r="J73" s="81"/>
      <c r="K73" s="54">
        <f t="shared" si="3"/>
        <v>0</v>
      </c>
      <c r="L73" s="81"/>
      <c r="M73" s="54">
        <f t="shared" si="4"/>
        <v>0</v>
      </c>
    </row>
    <row r="74" spans="1:13" x14ac:dyDescent="0.25">
      <c r="A74" s="39" t="str">
        <f t="shared" si="2"/>
        <v>URBANPsychiatrists</v>
      </c>
      <c r="B74" s="51" t="s">
        <v>51</v>
      </c>
      <c r="C74" s="52" t="s">
        <v>58</v>
      </c>
      <c r="D74" s="57" t="s">
        <v>158</v>
      </c>
      <c r="E74" s="81"/>
      <c r="F74" s="81"/>
      <c r="G74" s="81"/>
      <c r="H74" s="87">
        <f t="shared" ref="H74:H137" si="5">F74+G74</f>
        <v>0</v>
      </c>
      <c r="I74" s="87">
        <f t="shared" ref="I74:I137" si="6">J74+L74</f>
        <v>0</v>
      </c>
      <c r="J74" s="81"/>
      <c r="K74" s="54">
        <f t="shared" si="3"/>
        <v>0</v>
      </c>
      <c r="L74" s="81"/>
      <c r="M74" s="54">
        <f t="shared" si="4"/>
        <v>0</v>
      </c>
    </row>
    <row r="75" spans="1:13" x14ac:dyDescent="0.25">
      <c r="A75" s="39" t="str">
        <f t="shared" ref="A75:A138" si="7">C75&amp;B75</f>
        <v>URBANPsychologists</v>
      </c>
      <c r="B75" s="51" t="s">
        <v>52</v>
      </c>
      <c r="C75" s="52" t="s">
        <v>58</v>
      </c>
      <c r="D75" s="57" t="s">
        <v>158</v>
      </c>
      <c r="E75" s="81"/>
      <c r="F75" s="81"/>
      <c r="G75" s="81"/>
      <c r="H75" s="87">
        <f t="shared" si="5"/>
        <v>0</v>
      </c>
      <c r="I75" s="87">
        <f t="shared" si="6"/>
        <v>0</v>
      </c>
      <c r="J75" s="81"/>
      <c r="K75" s="54">
        <f t="shared" ref="K75:K138" si="8">IFERROR(ROUND(J75/$I75,3),0)</f>
        <v>0</v>
      </c>
      <c r="L75" s="81"/>
      <c r="M75" s="54">
        <f t="shared" ref="M75:M138" si="9">IFERROR(ROUND(L75/$I75,3),0)</f>
        <v>0</v>
      </c>
    </row>
    <row r="76" spans="1:13" x14ac:dyDescent="0.25">
      <c r="A76" s="39" t="str">
        <f t="shared" si="7"/>
        <v>URBANSuboxone certified MDs</v>
      </c>
      <c r="B76" s="51" t="s">
        <v>53</v>
      </c>
      <c r="C76" s="52" t="s">
        <v>58</v>
      </c>
      <c r="D76" s="57" t="s">
        <v>158</v>
      </c>
      <c r="E76" s="81"/>
      <c r="F76" s="81"/>
      <c r="G76" s="81"/>
      <c r="H76" s="87">
        <f t="shared" si="5"/>
        <v>0</v>
      </c>
      <c r="I76" s="87">
        <f t="shared" si="6"/>
        <v>0</v>
      </c>
      <c r="J76" s="81"/>
      <c r="K76" s="54">
        <f t="shared" si="8"/>
        <v>0</v>
      </c>
      <c r="L76" s="81"/>
      <c r="M76" s="54">
        <f t="shared" si="9"/>
        <v>0</v>
      </c>
    </row>
    <row r="77" spans="1:13" x14ac:dyDescent="0.25">
      <c r="A77" s="39" t="str">
        <f t="shared" si="7"/>
        <v>URBANOther Licensed Independent BH Practitioners</v>
      </c>
      <c r="B77" s="51" t="s">
        <v>242</v>
      </c>
      <c r="C77" s="52" t="s">
        <v>58</v>
      </c>
      <c r="D77" s="57" t="s">
        <v>158</v>
      </c>
      <c r="E77" s="81"/>
      <c r="F77" s="81"/>
      <c r="G77" s="81"/>
      <c r="H77" s="87">
        <f t="shared" si="5"/>
        <v>0</v>
      </c>
      <c r="I77" s="87">
        <f t="shared" si="6"/>
        <v>0</v>
      </c>
      <c r="J77" s="81"/>
      <c r="K77" s="54">
        <f t="shared" si="8"/>
        <v>0</v>
      </c>
      <c r="L77" s="81"/>
      <c r="M77" s="54">
        <f t="shared" si="9"/>
        <v>0</v>
      </c>
    </row>
    <row r="78" spans="1:13" x14ac:dyDescent="0.25">
      <c r="A78" s="39" t="str">
        <f t="shared" si="7"/>
        <v>URBANInpatient Psychiatric Hospitals</v>
      </c>
      <c r="B78" s="51" t="s">
        <v>54</v>
      </c>
      <c r="C78" s="52" t="s">
        <v>58</v>
      </c>
      <c r="D78" s="57" t="s">
        <v>158</v>
      </c>
      <c r="E78" s="81"/>
      <c r="F78" s="81"/>
      <c r="G78" s="81"/>
      <c r="H78" s="87">
        <f t="shared" si="5"/>
        <v>0</v>
      </c>
      <c r="I78" s="87">
        <f t="shared" si="6"/>
        <v>0</v>
      </c>
      <c r="J78" s="81"/>
      <c r="K78" s="54">
        <f t="shared" si="8"/>
        <v>0</v>
      </c>
      <c r="L78" s="81"/>
      <c r="M78" s="54">
        <f t="shared" si="9"/>
        <v>0</v>
      </c>
    </row>
    <row r="79" spans="1:13" x14ac:dyDescent="0.25">
      <c r="A79" s="39" t="str">
        <f t="shared" si="7"/>
        <v>URBANFreestanding Psychiatric Hospitals</v>
      </c>
      <c r="B79" s="51" t="s">
        <v>40</v>
      </c>
      <c r="C79" s="52" t="s">
        <v>58</v>
      </c>
      <c r="D79" s="57" t="s">
        <v>65</v>
      </c>
      <c r="E79" s="81"/>
      <c r="F79" s="81"/>
      <c r="G79" s="81"/>
      <c r="H79" s="87">
        <f t="shared" si="5"/>
        <v>0</v>
      </c>
      <c r="I79" s="87">
        <f t="shared" si="6"/>
        <v>0</v>
      </c>
      <c r="J79" s="81"/>
      <c r="K79" s="54">
        <f t="shared" si="8"/>
        <v>0</v>
      </c>
      <c r="L79" s="81"/>
      <c r="M79" s="54">
        <f t="shared" si="9"/>
        <v>0</v>
      </c>
    </row>
    <row r="80" spans="1:13" x14ac:dyDescent="0.25">
      <c r="A80" s="39" t="str">
        <f t="shared" si="7"/>
        <v>URBANGeneral Hospitals with psychiatric units</v>
      </c>
      <c r="B80" s="51" t="s">
        <v>41</v>
      </c>
      <c r="C80" s="52" t="s">
        <v>58</v>
      </c>
      <c r="D80" s="57" t="s">
        <v>65</v>
      </c>
      <c r="E80" s="81"/>
      <c r="F80" s="81"/>
      <c r="G80" s="81"/>
      <c r="H80" s="87">
        <f t="shared" si="5"/>
        <v>0</v>
      </c>
      <c r="I80" s="87">
        <f t="shared" si="6"/>
        <v>0</v>
      </c>
      <c r="J80" s="81"/>
      <c r="K80" s="54">
        <f t="shared" si="8"/>
        <v>0</v>
      </c>
      <c r="L80" s="81"/>
      <c r="M80" s="54">
        <f t="shared" si="9"/>
        <v>0</v>
      </c>
    </row>
    <row r="81" spans="1:13" x14ac:dyDescent="0.25">
      <c r="A81" s="39" t="str">
        <f t="shared" si="7"/>
        <v>URBANPartial Hospital Programs</v>
      </c>
      <c r="B81" s="51" t="s">
        <v>42</v>
      </c>
      <c r="C81" s="52" t="s">
        <v>58</v>
      </c>
      <c r="D81" s="57" t="s">
        <v>65</v>
      </c>
      <c r="E81" s="81"/>
      <c r="F81" s="81"/>
      <c r="G81" s="81"/>
      <c r="H81" s="87">
        <f t="shared" si="5"/>
        <v>0</v>
      </c>
      <c r="I81" s="87">
        <f t="shared" si="6"/>
        <v>0</v>
      </c>
      <c r="J81" s="81"/>
      <c r="K81" s="54">
        <f t="shared" si="8"/>
        <v>0</v>
      </c>
      <c r="L81" s="81"/>
      <c r="M81" s="54">
        <f t="shared" si="9"/>
        <v>0</v>
      </c>
    </row>
    <row r="82" spans="1:13" x14ac:dyDescent="0.25">
      <c r="A82" s="39" t="str">
        <f t="shared" si="7"/>
        <v>URBANAccredited Residential Treatment Centers (ARTC)</v>
      </c>
      <c r="B82" s="51" t="s">
        <v>241</v>
      </c>
      <c r="C82" s="52" t="s">
        <v>58</v>
      </c>
      <c r="D82" s="57" t="s">
        <v>65</v>
      </c>
      <c r="E82" s="81"/>
      <c r="F82" s="81"/>
      <c r="G82" s="81"/>
      <c r="H82" s="87">
        <f t="shared" si="5"/>
        <v>0</v>
      </c>
      <c r="I82" s="87">
        <f t="shared" si="6"/>
        <v>0</v>
      </c>
      <c r="J82" s="81"/>
      <c r="K82" s="54">
        <f t="shared" si="8"/>
        <v>0</v>
      </c>
      <c r="L82" s="81"/>
      <c r="M82" s="54">
        <f t="shared" si="9"/>
        <v>0</v>
      </c>
    </row>
    <row r="83" spans="1:13" ht="25" x14ac:dyDescent="0.25">
      <c r="A83" s="39" t="str">
        <f t="shared" si="7"/>
        <v>URBANNon-Accredited Residential Treatment Center &amp; Group Homes</v>
      </c>
      <c r="B83" s="51" t="s">
        <v>43</v>
      </c>
      <c r="C83" s="52" t="s">
        <v>58</v>
      </c>
      <c r="D83" s="57" t="s">
        <v>65</v>
      </c>
      <c r="E83" s="81"/>
      <c r="F83" s="81"/>
      <c r="G83" s="81"/>
      <c r="H83" s="87">
        <f t="shared" si="5"/>
        <v>0</v>
      </c>
      <c r="I83" s="87">
        <f t="shared" si="6"/>
        <v>0</v>
      </c>
      <c r="J83" s="81"/>
      <c r="K83" s="54">
        <f t="shared" si="8"/>
        <v>0</v>
      </c>
      <c r="L83" s="81"/>
      <c r="M83" s="54">
        <f t="shared" si="9"/>
        <v>0</v>
      </c>
    </row>
    <row r="84" spans="1:13" x14ac:dyDescent="0.25">
      <c r="A84" s="39" t="str">
        <f t="shared" si="7"/>
        <v>URBANTreatment Foster Care I &amp; II</v>
      </c>
      <c r="B84" s="51" t="s">
        <v>94</v>
      </c>
      <c r="C84" s="52" t="s">
        <v>58</v>
      </c>
      <c r="D84" s="57" t="s">
        <v>65</v>
      </c>
      <c r="E84" s="81"/>
      <c r="F84" s="81"/>
      <c r="G84" s="81"/>
      <c r="H84" s="87">
        <f t="shared" si="5"/>
        <v>0</v>
      </c>
      <c r="I84" s="87">
        <f t="shared" si="6"/>
        <v>0</v>
      </c>
      <c r="J84" s="81"/>
      <c r="K84" s="54">
        <f t="shared" si="8"/>
        <v>0</v>
      </c>
      <c r="L84" s="81"/>
      <c r="M84" s="54">
        <f t="shared" si="9"/>
        <v>0</v>
      </c>
    </row>
    <row r="85" spans="1:13" x14ac:dyDescent="0.25">
      <c r="A85" s="39" t="str">
        <f t="shared" si="7"/>
        <v>URBANCore Service Agencies</v>
      </c>
      <c r="B85" s="51" t="s">
        <v>44</v>
      </c>
      <c r="C85" s="52" t="s">
        <v>58</v>
      </c>
      <c r="D85" s="57" t="s">
        <v>65</v>
      </c>
      <c r="E85" s="81"/>
      <c r="F85" s="81"/>
      <c r="G85" s="81"/>
      <c r="H85" s="87">
        <f t="shared" si="5"/>
        <v>0</v>
      </c>
      <c r="I85" s="87">
        <f t="shared" si="6"/>
        <v>0</v>
      </c>
      <c r="J85" s="81"/>
      <c r="K85" s="54">
        <f t="shared" si="8"/>
        <v>0</v>
      </c>
      <c r="L85" s="81"/>
      <c r="M85" s="54">
        <f t="shared" si="9"/>
        <v>0</v>
      </c>
    </row>
    <row r="86" spans="1:13" x14ac:dyDescent="0.25">
      <c r="A86" s="39" t="str">
        <f t="shared" si="7"/>
        <v>URBANCommunity Mental Health Centers</v>
      </c>
      <c r="B86" s="51" t="s">
        <v>93</v>
      </c>
      <c r="C86" s="52" t="s">
        <v>58</v>
      </c>
      <c r="D86" s="57" t="s">
        <v>65</v>
      </c>
      <c r="E86" s="81"/>
      <c r="F86" s="81"/>
      <c r="G86" s="81"/>
      <c r="H86" s="87">
        <f t="shared" si="5"/>
        <v>0</v>
      </c>
      <c r="I86" s="87">
        <f t="shared" si="6"/>
        <v>0</v>
      </c>
      <c r="J86" s="81"/>
      <c r="K86" s="54">
        <f t="shared" si="8"/>
        <v>0</v>
      </c>
      <c r="L86" s="81"/>
      <c r="M86" s="54">
        <f t="shared" si="9"/>
        <v>0</v>
      </c>
    </row>
    <row r="87" spans="1:13" x14ac:dyDescent="0.25">
      <c r="A87" s="39" t="str">
        <f t="shared" si="7"/>
        <v>URBANIndian Health Service and Tribal 638s providing BH</v>
      </c>
      <c r="B87" s="51" t="s">
        <v>45</v>
      </c>
      <c r="C87" s="52" t="s">
        <v>58</v>
      </c>
      <c r="D87" s="57" t="s">
        <v>65</v>
      </c>
      <c r="E87" s="81"/>
      <c r="F87" s="81"/>
      <c r="G87" s="81"/>
      <c r="H87" s="87">
        <f t="shared" si="5"/>
        <v>0</v>
      </c>
      <c r="I87" s="87">
        <f t="shared" si="6"/>
        <v>0</v>
      </c>
      <c r="J87" s="81"/>
      <c r="K87" s="54">
        <f t="shared" si="8"/>
        <v>0</v>
      </c>
      <c r="L87" s="81"/>
      <c r="M87" s="54">
        <f t="shared" si="9"/>
        <v>0</v>
      </c>
    </row>
    <row r="88" spans="1:13" x14ac:dyDescent="0.25">
      <c r="A88" s="39" t="str">
        <f t="shared" si="7"/>
        <v>URBANOutpatient Provider Agencies</v>
      </c>
      <c r="B88" s="51" t="s">
        <v>46</v>
      </c>
      <c r="C88" s="52" t="s">
        <v>58</v>
      </c>
      <c r="D88" s="57" t="s">
        <v>65</v>
      </c>
      <c r="E88" s="81"/>
      <c r="F88" s="81"/>
      <c r="G88" s="81"/>
      <c r="H88" s="87">
        <f t="shared" si="5"/>
        <v>0</v>
      </c>
      <c r="I88" s="87">
        <f t="shared" si="6"/>
        <v>0</v>
      </c>
      <c r="J88" s="81"/>
      <c r="K88" s="54">
        <f t="shared" si="8"/>
        <v>0</v>
      </c>
      <c r="L88" s="81"/>
      <c r="M88" s="54">
        <f t="shared" si="9"/>
        <v>0</v>
      </c>
    </row>
    <row r="89" spans="1:13" x14ac:dyDescent="0.25">
      <c r="A89" s="39" t="str">
        <f t="shared" si="7"/>
        <v>URBANBehavioral Management Services (BMS)</v>
      </c>
      <c r="B89" s="51" t="s">
        <v>248</v>
      </c>
      <c r="C89" s="52" t="s">
        <v>58</v>
      </c>
      <c r="D89" s="57" t="s">
        <v>65</v>
      </c>
      <c r="E89" s="81"/>
      <c r="F89" s="81"/>
      <c r="G89" s="81"/>
      <c r="H89" s="87">
        <f t="shared" si="5"/>
        <v>0</v>
      </c>
      <c r="I89" s="87">
        <f t="shared" si="6"/>
        <v>0</v>
      </c>
      <c r="J89" s="81"/>
      <c r="K89" s="54">
        <f t="shared" si="8"/>
        <v>0</v>
      </c>
      <c r="L89" s="81"/>
      <c r="M89" s="54">
        <f t="shared" si="9"/>
        <v>0</v>
      </c>
    </row>
    <row r="90" spans="1:13" x14ac:dyDescent="0.25">
      <c r="A90" s="39" t="str">
        <f t="shared" si="7"/>
        <v>URBANDay Treatment Services</v>
      </c>
      <c r="B90" s="51" t="s">
        <v>249</v>
      </c>
      <c r="C90" s="52" t="s">
        <v>58</v>
      </c>
      <c r="D90" s="57" t="s">
        <v>65</v>
      </c>
      <c r="E90" s="81"/>
      <c r="F90" s="81"/>
      <c r="G90" s="81"/>
      <c r="H90" s="87">
        <f t="shared" si="5"/>
        <v>0</v>
      </c>
      <c r="I90" s="87">
        <f t="shared" si="6"/>
        <v>0</v>
      </c>
      <c r="J90" s="81"/>
      <c r="K90" s="54">
        <f t="shared" si="8"/>
        <v>0</v>
      </c>
      <c r="L90" s="81"/>
      <c r="M90" s="54">
        <f t="shared" si="9"/>
        <v>0</v>
      </c>
    </row>
    <row r="91" spans="1:13" x14ac:dyDescent="0.25">
      <c r="A91" s="39" t="str">
        <f t="shared" si="7"/>
        <v>URBANAssertive Community Treatment (ACT)</v>
      </c>
      <c r="B91" s="51" t="s">
        <v>250</v>
      </c>
      <c r="C91" s="52" t="s">
        <v>58</v>
      </c>
      <c r="D91" s="57" t="s">
        <v>65</v>
      </c>
      <c r="E91" s="81"/>
      <c r="F91" s="81"/>
      <c r="G91" s="81"/>
      <c r="H91" s="87">
        <f t="shared" si="5"/>
        <v>0</v>
      </c>
      <c r="I91" s="87">
        <f t="shared" si="6"/>
        <v>0</v>
      </c>
      <c r="J91" s="81"/>
      <c r="K91" s="54">
        <f t="shared" si="8"/>
        <v>0</v>
      </c>
      <c r="L91" s="81"/>
      <c r="M91" s="54">
        <f t="shared" si="9"/>
        <v>0</v>
      </c>
    </row>
    <row r="92" spans="1:13" x14ac:dyDescent="0.25">
      <c r="A92" s="39" t="str">
        <f t="shared" si="7"/>
        <v>URBANMulti-Systemic Therapy (MST)</v>
      </c>
      <c r="B92" s="51" t="s">
        <v>251</v>
      </c>
      <c r="C92" s="52" t="s">
        <v>58</v>
      </c>
      <c r="D92" s="57" t="s">
        <v>65</v>
      </c>
      <c r="E92" s="81"/>
      <c r="F92" s="81"/>
      <c r="G92" s="81"/>
      <c r="H92" s="87">
        <f t="shared" si="5"/>
        <v>0</v>
      </c>
      <c r="I92" s="87">
        <f t="shared" si="6"/>
        <v>0</v>
      </c>
      <c r="J92" s="81"/>
      <c r="K92" s="54">
        <f t="shared" si="8"/>
        <v>0</v>
      </c>
      <c r="L92" s="81"/>
      <c r="M92" s="54">
        <f t="shared" si="9"/>
        <v>0</v>
      </c>
    </row>
    <row r="93" spans="1:13" x14ac:dyDescent="0.25">
      <c r="A93" s="39" t="str">
        <f t="shared" si="7"/>
        <v>URBANIntensive Outpatient Services</v>
      </c>
      <c r="B93" s="51" t="s">
        <v>47</v>
      </c>
      <c r="C93" s="52" t="s">
        <v>58</v>
      </c>
      <c r="D93" s="57" t="s">
        <v>65</v>
      </c>
      <c r="E93" s="81"/>
      <c r="F93" s="81"/>
      <c r="G93" s="81"/>
      <c r="H93" s="87">
        <f t="shared" si="5"/>
        <v>0</v>
      </c>
      <c r="I93" s="87">
        <f t="shared" si="6"/>
        <v>0</v>
      </c>
      <c r="J93" s="81"/>
      <c r="K93" s="54">
        <f t="shared" si="8"/>
        <v>0</v>
      </c>
      <c r="L93" s="81"/>
      <c r="M93" s="54">
        <f t="shared" si="9"/>
        <v>0</v>
      </c>
    </row>
    <row r="94" spans="1:13" x14ac:dyDescent="0.25">
      <c r="A94" s="39" t="str">
        <f t="shared" si="7"/>
        <v>URBANMethadone Clinics</v>
      </c>
      <c r="B94" s="51" t="s">
        <v>48</v>
      </c>
      <c r="C94" s="52" t="s">
        <v>58</v>
      </c>
      <c r="D94" s="57" t="s">
        <v>65</v>
      </c>
      <c r="E94" s="81"/>
      <c r="F94" s="81"/>
      <c r="G94" s="81"/>
      <c r="H94" s="87">
        <f t="shared" si="5"/>
        <v>0</v>
      </c>
      <c r="I94" s="87">
        <f t="shared" si="6"/>
        <v>0</v>
      </c>
      <c r="J94" s="81"/>
      <c r="K94" s="54">
        <f t="shared" si="8"/>
        <v>0</v>
      </c>
      <c r="L94" s="81"/>
      <c r="M94" s="54">
        <f t="shared" si="9"/>
        <v>0</v>
      </c>
    </row>
    <row r="95" spans="1:13" x14ac:dyDescent="0.25">
      <c r="A95" s="39" t="str">
        <f t="shared" si="7"/>
        <v>URBANFQHCs providing BH services</v>
      </c>
      <c r="B95" s="51" t="s">
        <v>49</v>
      </c>
      <c r="C95" s="52" t="s">
        <v>58</v>
      </c>
      <c r="D95" s="57" t="s">
        <v>65</v>
      </c>
      <c r="E95" s="81"/>
      <c r="F95" s="81"/>
      <c r="G95" s="81"/>
      <c r="H95" s="87">
        <f t="shared" si="5"/>
        <v>0</v>
      </c>
      <c r="I95" s="87">
        <f t="shared" si="6"/>
        <v>0</v>
      </c>
      <c r="J95" s="81"/>
      <c r="K95" s="54">
        <f t="shared" si="8"/>
        <v>0</v>
      </c>
      <c r="L95" s="81"/>
      <c r="M95" s="54">
        <f t="shared" si="9"/>
        <v>0</v>
      </c>
    </row>
    <row r="96" spans="1:13" x14ac:dyDescent="0.25">
      <c r="A96" s="39" t="str">
        <f t="shared" si="7"/>
        <v>URBANRural Health Clinics providing BH Services</v>
      </c>
      <c r="B96" s="51" t="s">
        <v>50</v>
      </c>
      <c r="C96" s="52" t="s">
        <v>58</v>
      </c>
      <c r="D96" s="57" t="s">
        <v>65</v>
      </c>
      <c r="E96" s="81"/>
      <c r="F96" s="81"/>
      <c r="G96" s="81"/>
      <c r="H96" s="87">
        <f t="shared" si="5"/>
        <v>0</v>
      </c>
      <c r="I96" s="87">
        <f t="shared" si="6"/>
        <v>0</v>
      </c>
      <c r="J96" s="81"/>
      <c r="K96" s="54">
        <f t="shared" si="8"/>
        <v>0</v>
      </c>
      <c r="L96" s="81"/>
      <c r="M96" s="54">
        <f t="shared" si="9"/>
        <v>0</v>
      </c>
    </row>
    <row r="97" spans="1:13" x14ac:dyDescent="0.25">
      <c r="A97" s="39" t="str">
        <f t="shared" si="7"/>
        <v>URBANPsychiatrists</v>
      </c>
      <c r="B97" s="51" t="s">
        <v>51</v>
      </c>
      <c r="C97" s="52" t="s">
        <v>58</v>
      </c>
      <c r="D97" s="57" t="s">
        <v>65</v>
      </c>
      <c r="E97" s="81"/>
      <c r="F97" s="81"/>
      <c r="G97" s="81"/>
      <c r="H97" s="87">
        <f t="shared" si="5"/>
        <v>0</v>
      </c>
      <c r="I97" s="87">
        <f t="shared" si="6"/>
        <v>0</v>
      </c>
      <c r="J97" s="81"/>
      <c r="K97" s="54">
        <f t="shared" si="8"/>
        <v>0</v>
      </c>
      <c r="L97" s="81"/>
      <c r="M97" s="54">
        <f t="shared" si="9"/>
        <v>0</v>
      </c>
    </row>
    <row r="98" spans="1:13" x14ac:dyDescent="0.25">
      <c r="A98" s="39" t="str">
        <f t="shared" si="7"/>
        <v>URBANPsychologists</v>
      </c>
      <c r="B98" s="51" t="s">
        <v>52</v>
      </c>
      <c r="C98" s="52" t="s">
        <v>58</v>
      </c>
      <c r="D98" s="57" t="s">
        <v>65</v>
      </c>
      <c r="E98" s="81"/>
      <c r="F98" s="81"/>
      <c r="G98" s="81"/>
      <c r="H98" s="87">
        <f t="shared" si="5"/>
        <v>0</v>
      </c>
      <c r="I98" s="87">
        <f t="shared" si="6"/>
        <v>0</v>
      </c>
      <c r="J98" s="81"/>
      <c r="K98" s="54">
        <f t="shared" si="8"/>
        <v>0</v>
      </c>
      <c r="L98" s="81"/>
      <c r="M98" s="54">
        <f t="shared" si="9"/>
        <v>0</v>
      </c>
    </row>
    <row r="99" spans="1:13" x14ac:dyDescent="0.25">
      <c r="A99" s="39" t="str">
        <f t="shared" si="7"/>
        <v>URBANSuboxone certified MDs</v>
      </c>
      <c r="B99" s="51" t="s">
        <v>53</v>
      </c>
      <c r="C99" s="52" t="s">
        <v>58</v>
      </c>
      <c r="D99" s="57" t="s">
        <v>65</v>
      </c>
      <c r="E99" s="81"/>
      <c r="F99" s="81"/>
      <c r="G99" s="81"/>
      <c r="H99" s="87">
        <f t="shared" si="5"/>
        <v>0</v>
      </c>
      <c r="I99" s="87">
        <f t="shared" si="6"/>
        <v>0</v>
      </c>
      <c r="J99" s="81"/>
      <c r="K99" s="54">
        <f t="shared" si="8"/>
        <v>0</v>
      </c>
      <c r="L99" s="81"/>
      <c r="M99" s="54">
        <f t="shared" si="9"/>
        <v>0</v>
      </c>
    </row>
    <row r="100" spans="1:13" x14ac:dyDescent="0.25">
      <c r="A100" s="39" t="str">
        <f t="shared" si="7"/>
        <v>URBANOther Licensed Independent BH Practitioners</v>
      </c>
      <c r="B100" s="51" t="s">
        <v>242</v>
      </c>
      <c r="C100" s="52" t="s">
        <v>58</v>
      </c>
      <c r="D100" s="57" t="s">
        <v>65</v>
      </c>
      <c r="E100" s="81"/>
      <c r="F100" s="81"/>
      <c r="G100" s="81"/>
      <c r="H100" s="87">
        <f t="shared" si="5"/>
        <v>0</v>
      </c>
      <c r="I100" s="87">
        <f t="shared" si="6"/>
        <v>0</v>
      </c>
      <c r="J100" s="81"/>
      <c r="K100" s="54">
        <f t="shared" si="8"/>
        <v>0</v>
      </c>
      <c r="L100" s="81"/>
      <c r="M100" s="54">
        <f t="shared" si="9"/>
        <v>0</v>
      </c>
    </row>
    <row r="101" spans="1:13" x14ac:dyDescent="0.25">
      <c r="A101" s="39" t="str">
        <f t="shared" si="7"/>
        <v>URBANInpatient Psychiatric Hospitals</v>
      </c>
      <c r="B101" s="51" t="s">
        <v>54</v>
      </c>
      <c r="C101" s="52" t="s">
        <v>58</v>
      </c>
      <c r="D101" s="57" t="s">
        <v>65</v>
      </c>
      <c r="E101" s="81"/>
      <c r="F101" s="81"/>
      <c r="G101" s="81"/>
      <c r="H101" s="87">
        <f t="shared" si="5"/>
        <v>0</v>
      </c>
      <c r="I101" s="87">
        <f t="shared" si="6"/>
        <v>0</v>
      </c>
      <c r="J101" s="81"/>
      <c r="K101" s="54">
        <f t="shared" si="8"/>
        <v>0</v>
      </c>
      <c r="L101" s="81"/>
      <c r="M101" s="54">
        <f t="shared" si="9"/>
        <v>0</v>
      </c>
    </row>
    <row r="102" spans="1:13" x14ac:dyDescent="0.25">
      <c r="A102" s="39" t="str">
        <f t="shared" si="7"/>
        <v>RURALFreestanding Psychiatric Hospitals</v>
      </c>
      <c r="B102" s="51" t="s">
        <v>40</v>
      </c>
      <c r="C102" s="57" t="s">
        <v>59</v>
      </c>
      <c r="D102" s="57" t="s">
        <v>66</v>
      </c>
      <c r="E102" s="81"/>
      <c r="F102" s="81"/>
      <c r="G102" s="81"/>
      <c r="H102" s="87">
        <f t="shared" si="5"/>
        <v>0</v>
      </c>
      <c r="I102" s="87">
        <f t="shared" si="6"/>
        <v>0</v>
      </c>
      <c r="J102" s="81"/>
      <c r="K102" s="54">
        <f t="shared" si="8"/>
        <v>0</v>
      </c>
      <c r="L102" s="81"/>
      <c r="M102" s="54">
        <f t="shared" si="9"/>
        <v>0</v>
      </c>
    </row>
    <row r="103" spans="1:13" x14ac:dyDescent="0.25">
      <c r="A103" s="39" t="str">
        <f t="shared" si="7"/>
        <v>RURALGeneral Hospitals with psychiatric units</v>
      </c>
      <c r="B103" s="51" t="s">
        <v>41</v>
      </c>
      <c r="C103" s="57" t="s">
        <v>59</v>
      </c>
      <c r="D103" s="57" t="s">
        <v>66</v>
      </c>
      <c r="E103" s="81"/>
      <c r="F103" s="81"/>
      <c r="G103" s="81"/>
      <c r="H103" s="87">
        <f t="shared" si="5"/>
        <v>0</v>
      </c>
      <c r="I103" s="87">
        <f t="shared" si="6"/>
        <v>0</v>
      </c>
      <c r="J103" s="81"/>
      <c r="K103" s="54">
        <f t="shared" si="8"/>
        <v>0</v>
      </c>
      <c r="L103" s="81"/>
      <c r="M103" s="54">
        <f t="shared" si="9"/>
        <v>0</v>
      </c>
    </row>
    <row r="104" spans="1:13" x14ac:dyDescent="0.25">
      <c r="A104" s="39" t="str">
        <f t="shared" si="7"/>
        <v>RURALPartial Hospital Programs</v>
      </c>
      <c r="B104" s="51" t="s">
        <v>42</v>
      </c>
      <c r="C104" s="57" t="s">
        <v>59</v>
      </c>
      <c r="D104" s="57" t="s">
        <v>66</v>
      </c>
      <c r="E104" s="81"/>
      <c r="F104" s="81"/>
      <c r="G104" s="81"/>
      <c r="H104" s="87">
        <f t="shared" si="5"/>
        <v>0</v>
      </c>
      <c r="I104" s="87">
        <f t="shared" si="6"/>
        <v>0</v>
      </c>
      <c r="J104" s="81"/>
      <c r="K104" s="54">
        <f t="shared" si="8"/>
        <v>0</v>
      </c>
      <c r="L104" s="81"/>
      <c r="M104" s="54">
        <f t="shared" si="9"/>
        <v>0</v>
      </c>
    </row>
    <row r="105" spans="1:13" x14ac:dyDescent="0.25">
      <c r="A105" s="39" t="str">
        <f t="shared" si="7"/>
        <v>RURALAccredited Residential Treatment Centers (ARTC)</v>
      </c>
      <c r="B105" s="51" t="s">
        <v>241</v>
      </c>
      <c r="C105" s="57" t="s">
        <v>59</v>
      </c>
      <c r="D105" s="57" t="s">
        <v>66</v>
      </c>
      <c r="E105" s="81"/>
      <c r="F105" s="81"/>
      <c r="G105" s="81"/>
      <c r="H105" s="87">
        <f t="shared" si="5"/>
        <v>0</v>
      </c>
      <c r="I105" s="87">
        <f t="shared" si="6"/>
        <v>0</v>
      </c>
      <c r="J105" s="81"/>
      <c r="K105" s="54">
        <f t="shared" si="8"/>
        <v>0</v>
      </c>
      <c r="L105" s="81"/>
      <c r="M105" s="54">
        <f t="shared" si="9"/>
        <v>0</v>
      </c>
    </row>
    <row r="106" spans="1:13" ht="25" x14ac:dyDescent="0.25">
      <c r="A106" s="39" t="str">
        <f t="shared" si="7"/>
        <v>RURALNon-Accredited Residential Treatment Center &amp; Group Homes</v>
      </c>
      <c r="B106" s="51" t="s">
        <v>43</v>
      </c>
      <c r="C106" s="57" t="s">
        <v>59</v>
      </c>
      <c r="D106" s="57" t="s">
        <v>66</v>
      </c>
      <c r="E106" s="81"/>
      <c r="F106" s="81"/>
      <c r="G106" s="81"/>
      <c r="H106" s="87">
        <f t="shared" si="5"/>
        <v>0</v>
      </c>
      <c r="I106" s="87">
        <f t="shared" si="6"/>
        <v>0</v>
      </c>
      <c r="J106" s="81"/>
      <c r="K106" s="54">
        <f t="shared" si="8"/>
        <v>0</v>
      </c>
      <c r="L106" s="81"/>
      <c r="M106" s="54">
        <f t="shared" si="9"/>
        <v>0</v>
      </c>
    </row>
    <row r="107" spans="1:13" x14ac:dyDescent="0.25">
      <c r="A107" s="39" t="str">
        <f t="shared" si="7"/>
        <v>RURALTreatment Foster Care I &amp; II</v>
      </c>
      <c r="B107" s="51" t="s">
        <v>94</v>
      </c>
      <c r="C107" s="57" t="s">
        <v>59</v>
      </c>
      <c r="D107" s="57" t="s">
        <v>66</v>
      </c>
      <c r="E107" s="81"/>
      <c r="F107" s="81"/>
      <c r="G107" s="81"/>
      <c r="H107" s="87">
        <f t="shared" si="5"/>
        <v>0</v>
      </c>
      <c r="I107" s="87">
        <f t="shared" si="6"/>
        <v>0</v>
      </c>
      <c r="J107" s="81"/>
      <c r="K107" s="54">
        <f t="shared" si="8"/>
        <v>0</v>
      </c>
      <c r="L107" s="81"/>
      <c r="M107" s="54">
        <f t="shared" si="9"/>
        <v>0</v>
      </c>
    </row>
    <row r="108" spans="1:13" x14ac:dyDescent="0.25">
      <c r="A108" s="39" t="str">
        <f t="shared" si="7"/>
        <v>RURALCore Service Agencies</v>
      </c>
      <c r="B108" s="51" t="s">
        <v>44</v>
      </c>
      <c r="C108" s="57" t="s">
        <v>59</v>
      </c>
      <c r="D108" s="57" t="s">
        <v>66</v>
      </c>
      <c r="E108" s="81"/>
      <c r="F108" s="81"/>
      <c r="G108" s="81"/>
      <c r="H108" s="87">
        <f t="shared" si="5"/>
        <v>0</v>
      </c>
      <c r="I108" s="87">
        <f t="shared" si="6"/>
        <v>0</v>
      </c>
      <c r="J108" s="81"/>
      <c r="K108" s="54">
        <f t="shared" si="8"/>
        <v>0</v>
      </c>
      <c r="L108" s="81"/>
      <c r="M108" s="54">
        <f t="shared" si="9"/>
        <v>0</v>
      </c>
    </row>
    <row r="109" spans="1:13" x14ac:dyDescent="0.25">
      <c r="A109" s="39" t="str">
        <f t="shared" si="7"/>
        <v>RURALCommunity Mental Health Centers</v>
      </c>
      <c r="B109" s="51" t="s">
        <v>93</v>
      </c>
      <c r="C109" s="57" t="s">
        <v>59</v>
      </c>
      <c r="D109" s="57" t="s">
        <v>66</v>
      </c>
      <c r="E109" s="81"/>
      <c r="F109" s="81"/>
      <c r="G109" s="81"/>
      <c r="H109" s="87">
        <f t="shared" si="5"/>
        <v>0</v>
      </c>
      <c r="I109" s="87">
        <f t="shared" si="6"/>
        <v>0</v>
      </c>
      <c r="J109" s="81"/>
      <c r="K109" s="54">
        <f t="shared" si="8"/>
        <v>0</v>
      </c>
      <c r="L109" s="81"/>
      <c r="M109" s="54">
        <f t="shared" si="9"/>
        <v>0</v>
      </c>
    </row>
    <row r="110" spans="1:13" x14ac:dyDescent="0.25">
      <c r="A110" s="39" t="str">
        <f t="shared" si="7"/>
        <v>RURALIndian Health Service and Tribal 638s providing BH</v>
      </c>
      <c r="B110" s="51" t="s">
        <v>45</v>
      </c>
      <c r="C110" s="57" t="s">
        <v>59</v>
      </c>
      <c r="D110" s="57" t="s">
        <v>66</v>
      </c>
      <c r="E110" s="81"/>
      <c r="F110" s="81"/>
      <c r="G110" s="81"/>
      <c r="H110" s="87">
        <f t="shared" si="5"/>
        <v>0</v>
      </c>
      <c r="I110" s="87">
        <f t="shared" si="6"/>
        <v>0</v>
      </c>
      <c r="J110" s="81"/>
      <c r="K110" s="54">
        <f t="shared" si="8"/>
        <v>0</v>
      </c>
      <c r="L110" s="81"/>
      <c r="M110" s="54">
        <f t="shared" si="9"/>
        <v>0</v>
      </c>
    </row>
    <row r="111" spans="1:13" x14ac:dyDescent="0.25">
      <c r="A111" s="39" t="str">
        <f t="shared" si="7"/>
        <v>RURALOutpatient Provider Agencies</v>
      </c>
      <c r="B111" s="51" t="s">
        <v>46</v>
      </c>
      <c r="C111" s="57" t="s">
        <v>59</v>
      </c>
      <c r="D111" s="57" t="s">
        <v>66</v>
      </c>
      <c r="E111" s="81"/>
      <c r="F111" s="81"/>
      <c r="G111" s="81"/>
      <c r="H111" s="87">
        <f t="shared" si="5"/>
        <v>0</v>
      </c>
      <c r="I111" s="87">
        <f t="shared" si="6"/>
        <v>0</v>
      </c>
      <c r="J111" s="81"/>
      <c r="K111" s="54">
        <f t="shared" si="8"/>
        <v>0</v>
      </c>
      <c r="L111" s="81"/>
      <c r="M111" s="54">
        <f t="shared" si="9"/>
        <v>0</v>
      </c>
    </row>
    <row r="112" spans="1:13" x14ac:dyDescent="0.25">
      <c r="A112" s="39" t="str">
        <f t="shared" si="7"/>
        <v>RURALBehavioral Management Services (BMS)</v>
      </c>
      <c r="B112" s="51" t="s">
        <v>248</v>
      </c>
      <c r="C112" s="57" t="s">
        <v>59</v>
      </c>
      <c r="D112" s="57" t="s">
        <v>66</v>
      </c>
      <c r="E112" s="81"/>
      <c r="F112" s="81"/>
      <c r="G112" s="81"/>
      <c r="H112" s="87">
        <f t="shared" si="5"/>
        <v>0</v>
      </c>
      <c r="I112" s="87">
        <f t="shared" si="6"/>
        <v>0</v>
      </c>
      <c r="J112" s="81"/>
      <c r="K112" s="54">
        <f t="shared" si="8"/>
        <v>0</v>
      </c>
      <c r="L112" s="81"/>
      <c r="M112" s="54">
        <f t="shared" si="9"/>
        <v>0</v>
      </c>
    </row>
    <row r="113" spans="1:13" x14ac:dyDescent="0.25">
      <c r="A113" s="39" t="str">
        <f t="shared" si="7"/>
        <v>RURALDay Treatment Services</v>
      </c>
      <c r="B113" s="51" t="s">
        <v>249</v>
      </c>
      <c r="C113" s="57" t="s">
        <v>59</v>
      </c>
      <c r="D113" s="57" t="s">
        <v>66</v>
      </c>
      <c r="E113" s="81"/>
      <c r="F113" s="81"/>
      <c r="G113" s="81"/>
      <c r="H113" s="87">
        <f t="shared" si="5"/>
        <v>0</v>
      </c>
      <c r="I113" s="87">
        <f t="shared" si="6"/>
        <v>0</v>
      </c>
      <c r="J113" s="81"/>
      <c r="K113" s="54">
        <f t="shared" si="8"/>
        <v>0</v>
      </c>
      <c r="L113" s="81"/>
      <c r="M113" s="54">
        <f t="shared" si="9"/>
        <v>0</v>
      </c>
    </row>
    <row r="114" spans="1:13" x14ac:dyDescent="0.25">
      <c r="A114" s="39" t="str">
        <f t="shared" si="7"/>
        <v>RURALAssertive Community Treatment (ACT)</v>
      </c>
      <c r="B114" s="51" t="s">
        <v>250</v>
      </c>
      <c r="C114" s="57" t="s">
        <v>59</v>
      </c>
      <c r="D114" s="57" t="s">
        <v>66</v>
      </c>
      <c r="E114" s="81"/>
      <c r="F114" s="81"/>
      <c r="G114" s="81"/>
      <c r="H114" s="87">
        <f t="shared" si="5"/>
        <v>0</v>
      </c>
      <c r="I114" s="87">
        <f t="shared" si="6"/>
        <v>0</v>
      </c>
      <c r="J114" s="81"/>
      <c r="K114" s="54">
        <f t="shared" si="8"/>
        <v>0</v>
      </c>
      <c r="L114" s="81"/>
      <c r="M114" s="54">
        <f t="shared" si="9"/>
        <v>0</v>
      </c>
    </row>
    <row r="115" spans="1:13" x14ac:dyDescent="0.25">
      <c r="A115" s="39" t="str">
        <f t="shared" si="7"/>
        <v>RURALMulti-Systemic Therapy (MST)</v>
      </c>
      <c r="B115" s="51" t="s">
        <v>251</v>
      </c>
      <c r="C115" s="57" t="s">
        <v>59</v>
      </c>
      <c r="D115" s="57" t="s">
        <v>66</v>
      </c>
      <c r="E115" s="81"/>
      <c r="F115" s="81"/>
      <c r="G115" s="81"/>
      <c r="H115" s="87">
        <f t="shared" si="5"/>
        <v>0</v>
      </c>
      <c r="I115" s="87">
        <f t="shared" si="6"/>
        <v>0</v>
      </c>
      <c r="J115" s="81"/>
      <c r="K115" s="54">
        <f t="shared" si="8"/>
        <v>0</v>
      </c>
      <c r="L115" s="81"/>
      <c r="M115" s="54">
        <f t="shared" si="9"/>
        <v>0</v>
      </c>
    </row>
    <row r="116" spans="1:13" x14ac:dyDescent="0.25">
      <c r="A116" s="39" t="str">
        <f t="shared" si="7"/>
        <v>RURALIntensive Outpatient Services</v>
      </c>
      <c r="B116" s="51" t="s">
        <v>47</v>
      </c>
      <c r="C116" s="57" t="s">
        <v>59</v>
      </c>
      <c r="D116" s="57" t="s">
        <v>66</v>
      </c>
      <c r="E116" s="81"/>
      <c r="F116" s="81"/>
      <c r="G116" s="81"/>
      <c r="H116" s="87">
        <f t="shared" si="5"/>
        <v>0</v>
      </c>
      <c r="I116" s="87">
        <f t="shared" si="6"/>
        <v>0</v>
      </c>
      <c r="J116" s="81"/>
      <c r="K116" s="54">
        <f t="shared" si="8"/>
        <v>0</v>
      </c>
      <c r="L116" s="81"/>
      <c r="M116" s="54">
        <f t="shared" si="9"/>
        <v>0</v>
      </c>
    </row>
    <row r="117" spans="1:13" x14ac:dyDescent="0.25">
      <c r="A117" s="39" t="str">
        <f t="shared" si="7"/>
        <v>RURALMethadone Clinics</v>
      </c>
      <c r="B117" s="51" t="s">
        <v>48</v>
      </c>
      <c r="C117" s="57" t="s">
        <v>59</v>
      </c>
      <c r="D117" s="57" t="s">
        <v>66</v>
      </c>
      <c r="E117" s="81"/>
      <c r="F117" s="81"/>
      <c r="G117" s="81"/>
      <c r="H117" s="87">
        <f t="shared" si="5"/>
        <v>0</v>
      </c>
      <c r="I117" s="87">
        <f t="shared" si="6"/>
        <v>0</v>
      </c>
      <c r="J117" s="81"/>
      <c r="K117" s="54">
        <f t="shared" si="8"/>
        <v>0</v>
      </c>
      <c r="L117" s="81"/>
      <c r="M117" s="54">
        <f t="shared" si="9"/>
        <v>0</v>
      </c>
    </row>
    <row r="118" spans="1:13" x14ac:dyDescent="0.25">
      <c r="A118" s="39" t="str">
        <f t="shared" si="7"/>
        <v>RURALFQHCs providing BH services</v>
      </c>
      <c r="B118" s="51" t="s">
        <v>49</v>
      </c>
      <c r="C118" s="57" t="s">
        <v>59</v>
      </c>
      <c r="D118" s="57" t="s">
        <v>66</v>
      </c>
      <c r="E118" s="81"/>
      <c r="F118" s="81"/>
      <c r="G118" s="81"/>
      <c r="H118" s="87">
        <f t="shared" si="5"/>
        <v>0</v>
      </c>
      <c r="I118" s="87">
        <f t="shared" si="6"/>
        <v>0</v>
      </c>
      <c r="J118" s="81"/>
      <c r="K118" s="54">
        <f t="shared" si="8"/>
        <v>0</v>
      </c>
      <c r="L118" s="81"/>
      <c r="M118" s="54">
        <f t="shared" si="9"/>
        <v>0</v>
      </c>
    </row>
    <row r="119" spans="1:13" x14ac:dyDescent="0.25">
      <c r="A119" s="39" t="str">
        <f t="shared" si="7"/>
        <v>RURALRural Health Clinics providing BH Services</v>
      </c>
      <c r="B119" s="51" t="s">
        <v>50</v>
      </c>
      <c r="C119" s="57" t="s">
        <v>59</v>
      </c>
      <c r="D119" s="57" t="s">
        <v>66</v>
      </c>
      <c r="E119" s="81"/>
      <c r="F119" s="81"/>
      <c r="G119" s="81"/>
      <c r="H119" s="87">
        <f t="shared" si="5"/>
        <v>0</v>
      </c>
      <c r="I119" s="87">
        <f t="shared" si="6"/>
        <v>0</v>
      </c>
      <c r="J119" s="81"/>
      <c r="K119" s="54">
        <f t="shared" si="8"/>
        <v>0</v>
      </c>
      <c r="L119" s="81"/>
      <c r="M119" s="54">
        <f t="shared" si="9"/>
        <v>0</v>
      </c>
    </row>
    <row r="120" spans="1:13" x14ac:dyDescent="0.25">
      <c r="A120" s="39" t="str">
        <f t="shared" si="7"/>
        <v>RURALPsychiatrists</v>
      </c>
      <c r="B120" s="51" t="s">
        <v>51</v>
      </c>
      <c r="C120" s="57" t="s">
        <v>59</v>
      </c>
      <c r="D120" s="57" t="s">
        <v>66</v>
      </c>
      <c r="E120" s="81"/>
      <c r="F120" s="81"/>
      <c r="G120" s="81"/>
      <c r="H120" s="87">
        <f t="shared" si="5"/>
        <v>0</v>
      </c>
      <c r="I120" s="87">
        <f t="shared" si="6"/>
        <v>0</v>
      </c>
      <c r="J120" s="81"/>
      <c r="K120" s="54">
        <f t="shared" si="8"/>
        <v>0</v>
      </c>
      <c r="L120" s="81"/>
      <c r="M120" s="54">
        <f t="shared" si="9"/>
        <v>0</v>
      </c>
    </row>
    <row r="121" spans="1:13" x14ac:dyDescent="0.25">
      <c r="A121" s="39" t="str">
        <f t="shared" si="7"/>
        <v>RURALPsychologists</v>
      </c>
      <c r="B121" s="51" t="s">
        <v>52</v>
      </c>
      <c r="C121" s="57" t="s">
        <v>59</v>
      </c>
      <c r="D121" s="57" t="s">
        <v>66</v>
      </c>
      <c r="E121" s="81"/>
      <c r="F121" s="81"/>
      <c r="G121" s="81"/>
      <c r="H121" s="87">
        <f t="shared" si="5"/>
        <v>0</v>
      </c>
      <c r="I121" s="87">
        <f t="shared" si="6"/>
        <v>0</v>
      </c>
      <c r="J121" s="81"/>
      <c r="K121" s="54">
        <f t="shared" si="8"/>
        <v>0</v>
      </c>
      <c r="L121" s="81"/>
      <c r="M121" s="54">
        <f t="shared" si="9"/>
        <v>0</v>
      </c>
    </row>
    <row r="122" spans="1:13" x14ac:dyDescent="0.25">
      <c r="A122" s="39" t="str">
        <f t="shared" si="7"/>
        <v>RURALSuboxone certified MDs</v>
      </c>
      <c r="B122" s="51" t="s">
        <v>53</v>
      </c>
      <c r="C122" s="57" t="s">
        <v>59</v>
      </c>
      <c r="D122" s="57" t="s">
        <v>66</v>
      </c>
      <c r="E122" s="81"/>
      <c r="F122" s="81"/>
      <c r="G122" s="81"/>
      <c r="H122" s="87">
        <f t="shared" si="5"/>
        <v>0</v>
      </c>
      <c r="I122" s="87">
        <f t="shared" si="6"/>
        <v>0</v>
      </c>
      <c r="J122" s="81"/>
      <c r="K122" s="54">
        <f t="shared" si="8"/>
        <v>0</v>
      </c>
      <c r="L122" s="81"/>
      <c r="M122" s="54">
        <f t="shared" si="9"/>
        <v>0</v>
      </c>
    </row>
    <row r="123" spans="1:13" x14ac:dyDescent="0.25">
      <c r="A123" s="39" t="str">
        <f t="shared" si="7"/>
        <v>RURALOther Licensed Independent BH Practitioners</v>
      </c>
      <c r="B123" s="51" t="s">
        <v>242</v>
      </c>
      <c r="C123" s="57" t="s">
        <v>59</v>
      </c>
      <c r="D123" s="57" t="s">
        <v>66</v>
      </c>
      <c r="E123" s="81"/>
      <c r="F123" s="81"/>
      <c r="G123" s="81"/>
      <c r="H123" s="87">
        <f t="shared" si="5"/>
        <v>0</v>
      </c>
      <c r="I123" s="87">
        <f t="shared" si="6"/>
        <v>0</v>
      </c>
      <c r="J123" s="81"/>
      <c r="K123" s="54">
        <f t="shared" si="8"/>
        <v>0</v>
      </c>
      <c r="L123" s="81"/>
      <c r="M123" s="54">
        <f t="shared" si="9"/>
        <v>0</v>
      </c>
    </row>
    <row r="124" spans="1:13" x14ac:dyDescent="0.25">
      <c r="A124" s="39" t="str">
        <f t="shared" si="7"/>
        <v>RURALInpatient Psychiatric Hospitals</v>
      </c>
      <c r="B124" s="51" t="s">
        <v>54</v>
      </c>
      <c r="C124" s="57" t="s">
        <v>59</v>
      </c>
      <c r="D124" s="57" t="s">
        <v>66</v>
      </c>
      <c r="E124" s="81"/>
      <c r="F124" s="81"/>
      <c r="G124" s="81"/>
      <c r="H124" s="87">
        <f t="shared" si="5"/>
        <v>0</v>
      </c>
      <c r="I124" s="87">
        <f t="shared" si="6"/>
        <v>0</v>
      </c>
      <c r="J124" s="81"/>
      <c r="K124" s="54">
        <f t="shared" si="8"/>
        <v>0</v>
      </c>
      <c r="L124" s="81"/>
      <c r="M124" s="54">
        <f t="shared" si="9"/>
        <v>0</v>
      </c>
    </row>
    <row r="125" spans="1:13" x14ac:dyDescent="0.25">
      <c r="A125" s="39" t="str">
        <f t="shared" si="7"/>
        <v>RURALFreestanding Psychiatric Hospitals</v>
      </c>
      <c r="B125" s="51" t="s">
        <v>40</v>
      </c>
      <c r="C125" s="57" t="s">
        <v>59</v>
      </c>
      <c r="D125" s="57" t="s">
        <v>67</v>
      </c>
      <c r="E125" s="81"/>
      <c r="F125" s="81"/>
      <c r="G125" s="81"/>
      <c r="H125" s="87">
        <f t="shared" si="5"/>
        <v>0</v>
      </c>
      <c r="I125" s="87">
        <f t="shared" si="6"/>
        <v>0</v>
      </c>
      <c r="J125" s="81"/>
      <c r="K125" s="54">
        <f t="shared" si="8"/>
        <v>0</v>
      </c>
      <c r="L125" s="81"/>
      <c r="M125" s="54">
        <f t="shared" si="9"/>
        <v>0</v>
      </c>
    </row>
    <row r="126" spans="1:13" x14ac:dyDescent="0.25">
      <c r="A126" s="39" t="str">
        <f t="shared" si="7"/>
        <v>RURALGeneral Hospitals with psychiatric units</v>
      </c>
      <c r="B126" s="51" t="s">
        <v>41</v>
      </c>
      <c r="C126" s="57" t="s">
        <v>59</v>
      </c>
      <c r="D126" s="57" t="s">
        <v>67</v>
      </c>
      <c r="E126" s="81"/>
      <c r="F126" s="81"/>
      <c r="G126" s="81"/>
      <c r="H126" s="87">
        <f t="shared" si="5"/>
        <v>0</v>
      </c>
      <c r="I126" s="87">
        <f t="shared" si="6"/>
        <v>0</v>
      </c>
      <c r="J126" s="81"/>
      <c r="K126" s="54">
        <f t="shared" si="8"/>
        <v>0</v>
      </c>
      <c r="L126" s="81"/>
      <c r="M126" s="54">
        <f t="shared" si="9"/>
        <v>0</v>
      </c>
    </row>
    <row r="127" spans="1:13" x14ac:dyDescent="0.25">
      <c r="A127" s="39" t="str">
        <f t="shared" si="7"/>
        <v>RURALPartial Hospital Programs</v>
      </c>
      <c r="B127" s="51" t="s">
        <v>42</v>
      </c>
      <c r="C127" s="57" t="s">
        <v>59</v>
      </c>
      <c r="D127" s="57" t="s">
        <v>67</v>
      </c>
      <c r="E127" s="81"/>
      <c r="F127" s="81"/>
      <c r="G127" s="81"/>
      <c r="H127" s="87">
        <f t="shared" si="5"/>
        <v>0</v>
      </c>
      <c r="I127" s="87">
        <f t="shared" si="6"/>
        <v>0</v>
      </c>
      <c r="J127" s="81"/>
      <c r="K127" s="54">
        <f t="shared" si="8"/>
        <v>0</v>
      </c>
      <c r="L127" s="81"/>
      <c r="M127" s="54">
        <f t="shared" si="9"/>
        <v>0</v>
      </c>
    </row>
    <row r="128" spans="1:13" x14ac:dyDescent="0.25">
      <c r="A128" s="39" t="str">
        <f t="shared" si="7"/>
        <v>RURALAccredited Residential Treatment Centers (ARTC)</v>
      </c>
      <c r="B128" s="51" t="s">
        <v>241</v>
      </c>
      <c r="C128" s="57" t="s">
        <v>59</v>
      </c>
      <c r="D128" s="57" t="s">
        <v>67</v>
      </c>
      <c r="E128" s="81"/>
      <c r="F128" s="81"/>
      <c r="G128" s="81"/>
      <c r="H128" s="87">
        <f t="shared" si="5"/>
        <v>0</v>
      </c>
      <c r="I128" s="87">
        <f t="shared" si="6"/>
        <v>0</v>
      </c>
      <c r="J128" s="81"/>
      <c r="K128" s="54">
        <f t="shared" si="8"/>
        <v>0</v>
      </c>
      <c r="L128" s="81"/>
      <c r="M128" s="54">
        <f t="shared" si="9"/>
        <v>0</v>
      </c>
    </row>
    <row r="129" spans="1:13" ht="25" x14ac:dyDescent="0.25">
      <c r="A129" s="39" t="str">
        <f t="shared" si="7"/>
        <v>RURALNon-Accredited Residential Treatment Center &amp; Group Homes</v>
      </c>
      <c r="B129" s="51" t="s">
        <v>43</v>
      </c>
      <c r="C129" s="57" t="s">
        <v>59</v>
      </c>
      <c r="D129" s="57" t="s">
        <v>67</v>
      </c>
      <c r="E129" s="81"/>
      <c r="F129" s="81"/>
      <c r="G129" s="81"/>
      <c r="H129" s="87">
        <f t="shared" si="5"/>
        <v>0</v>
      </c>
      <c r="I129" s="87">
        <f t="shared" si="6"/>
        <v>0</v>
      </c>
      <c r="J129" s="81"/>
      <c r="K129" s="54">
        <f t="shared" si="8"/>
        <v>0</v>
      </c>
      <c r="L129" s="81"/>
      <c r="M129" s="54">
        <f t="shared" si="9"/>
        <v>0</v>
      </c>
    </row>
    <row r="130" spans="1:13" x14ac:dyDescent="0.25">
      <c r="A130" s="39" t="str">
        <f t="shared" si="7"/>
        <v>RURALTreatment Foster Care I &amp; II</v>
      </c>
      <c r="B130" s="51" t="s">
        <v>94</v>
      </c>
      <c r="C130" s="57" t="s">
        <v>59</v>
      </c>
      <c r="D130" s="57" t="s">
        <v>67</v>
      </c>
      <c r="E130" s="81"/>
      <c r="F130" s="81"/>
      <c r="G130" s="81"/>
      <c r="H130" s="87">
        <f t="shared" si="5"/>
        <v>0</v>
      </c>
      <c r="I130" s="87">
        <f t="shared" si="6"/>
        <v>0</v>
      </c>
      <c r="J130" s="81"/>
      <c r="K130" s="54">
        <f t="shared" si="8"/>
        <v>0</v>
      </c>
      <c r="L130" s="81"/>
      <c r="M130" s="54">
        <f t="shared" si="9"/>
        <v>0</v>
      </c>
    </row>
    <row r="131" spans="1:13" x14ac:dyDescent="0.25">
      <c r="A131" s="39" t="str">
        <f t="shared" si="7"/>
        <v>RURALCore Service Agencies</v>
      </c>
      <c r="B131" s="51" t="s">
        <v>44</v>
      </c>
      <c r="C131" s="57" t="s">
        <v>59</v>
      </c>
      <c r="D131" s="57" t="s">
        <v>67</v>
      </c>
      <c r="E131" s="81"/>
      <c r="F131" s="81"/>
      <c r="G131" s="81"/>
      <c r="H131" s="87">
        <f t="shared" si="5"/>
        <v>0</v>
      </c>
      <c r="I131" s="87">
        <f t="shared" si="6"/>
        <v>0</v>
      </c>
      <c r="J131" s="81"/>
      <c r="K131" s="54">
        <f t="shared" si="8"/>
        <v>0</v>
      </c>
      <c r="L131" s="81"/>
      <c r="M131" s="54">
        <f t="shared" si="9"/>
        <v>0</v>
      </c>
    </row>
    <row r="132" spans="1:13" x14ac:dyDescent="0.25">
      <c r="A132" s="39" t="str">
        <f t="shared" si="7"/>
        <v>RURALCommunity Mental Health Centers</v>
      </c>
      <c r="B132" s="51" t="s">
        <v>93</v>
      </c>
      <c r="C132" s="57" t="s">
        <v>59</v>
      </c>
      <c r="D132" s="57" t="s">
        <v>67</v>
      </c>
      <c r="E132" s="81"/>
      <c r="F132" s="81"/>
      <c r="G132" s="81"/>
      <c r="H132" s="87">
        <f t="shared" si="5"/>
        <v>0</v>
      </c>
      <c r="I132" s="87">
        <f t="shared" si="6"/>
        <v>0</v>
      </c>
      <c r="J132" s="81"/>
      <c r="K132" s="54">
        <f t="shared" si="8"/>
        <v>0</v>
      </c>
      <c r="L132" s="81"/>
      <c r="M132" s="54">
        <f t="shared" si="9"/>
        <v>0</v>
      </c>
    </row>
    <row r="133" spans="1:13" x14ac:dyDescent="0.25">
      <c r="A133" s="39" t="str">
        <f t="shared" si="7"/>
        <v>RURALIndian Health Service and Tribal 638s providing BH</v>
      </c>
      <c r="B133" s="51" t="s">
        <v>45</v>
      </c>
      <c r="C133" s="57" t="s">
        <v>59</v>
      </c>
      <c r="D133" s="57" t="s">
        <v>67</v>
      </c>
      <c r="E133" s="81"/>
      <c r="F133" s="81"/>
      <c r="G133" s="81"/>
      <c r="H133" s="87">
        <f t="shared" si="5"/>
        <v>0</v>
      </c>
      <c r="I133" s="87">
        <f t="shared" si="6"/>
        <v>0</v>
      </c>
      <c r="J133" s="81"/>
      <c r="K133" s="54">
        <f t="shared" si="8"/>
        <v>0</v>
      </c>
      <c r="L133" s="81"/>
      <c r="M133" s="54">
        <f t="shared" si="9"/>
        <v>0</v>
      </c>
    </row>
    <row r="134" spans="1:13" x14ac:dyDescent="0.25">
      <c r="A134" s="39" t="str">
        <f t="shared" si="7"/>
        <v>RURALOutpatient Provider Agencies</v>
      </c>
      <c r="B134" s="51" t="s">
        <v>46</v>
      </c>
      <c r="C134" s="57" t="s">
        <v>59</v>
      </c>
      <c r="D134" s="57" t="s">
        <v>67</v>
      </c>
      <c r="E134" s="81"/>
      <c r="F134" s="81"/>
      <c r="G134" s="81"/>
      <c r="H134" s="87">
        <f t="shared" si="5"/>
        <v>0</v>
      </c>
      <c r="I134" s="87">
        <f t="shared" si="6"/>
        <v>0</v>
      </c>
      <c r="J134" s="81"/>
      <c r="K134" s="54">
        <f t="shared" si="8"/>
        <v>0</v>
      </c>
      <c r="L134" s="81"/>
      <c r="M134" s="54">
        <f t="shared" si="9"/>
        <v>0</v>
      </c>
    </row>
    <row r="135" spans="1:13" x14ac:dyDescent="0.25">
      <c r="A135" s="39" t="str">
        <f t="shared" si="7"/>
        <v>RURALBehavioral Management Services (BMS)</v>
      </c>
      <c r="B135" s="51" t="s">
        <v>248</v>
      </c>
      <c r="C135" s="57" t="s">
        <v>59</v>
      </c>
      <c r="D135" s="57" t="s">
        <v>67</v>
      </c>
      <c r="E135" s="81"/>
      <c r="F135" s="81"/>
      <c r="G135" s="81"/>
      <c r="H135" s="87">
        <f t="shared" si="5"/>
        <v>0</v>
      </c>
      <c r="I135" s="87">
        <f t="shared" si="6"/>
        <v>0</v>
      </c>
      <c r="J135" s="81"/>
      <c r="K135" s="54">
        <f t="shared" si="8"/>
        <v>0</v>
      </c>
      <c r="L135" s="81"/>
      <c r="M135" s="54">
        <f t="shared" si="9"/>
        <v>0</v>
      </c>
    </row>
    <row r="136" spans="1:13" x14ac:dyDescent="0.25">
      <c r="A136" s="39" t="str">
        <f t="shared" si="7"/>
        <v>RURALDay Treatment Services</v>
      </c>
      <c r="B136" s="51" t="s">
        <v>249</v>
      </c>
      <c r="C136" s="57" t="s">
        <v>59</v>
      </c>
      <c r="D136" s="57" t="s">
        <v>67</v>
      </c>
      <c r="E136" s="81"/>
      <c r="F136" s="81"/>
      <c r="G136" s="81"/>
      <c r="H136" s="87">
        <f t="shared" si="5"/>
        <v>0</v>
      </c>
      <c r="I136" s="87">
        <f t="shared" si="6"/>
        <v>0</v>
      </c>
      <c r="J136" s="81"/>
      <c r="K136" s="54">
        <f t="shared" si="8"/>
        <v>0</v>
      </c>
      <c r="L136" s="81"/>
      <c r="M136" s="54">
        <f t="shared" si="9"/>
        <v>0</v>
      </c>
    </row>
    <row r="137" spans="1:13" x14ac:dyDescent="0.25">
      <c r="A137" s="39" t="str">
        <f t="shared" si="7"/>
        <v>RURALAssertive Community Treatment (ACT)</v>
      </c>
      <c r="B137" s="51" t="s">
        <v>250</v>
      </c>
      <c r="C137" s="57" t="s">
        <v>59</v>
      </c>
      <c r="D137" s="57" t="s">
        <v>67</v>
      </c>
      <c r="E137" s="81"/>
      <c r="F137" s="81"/>
      <c r="G137" s="81"/>
      <c r="H137" s="87">
        <f t="shared" si="5"/>
        <v>0</v>
      </c>
      <c r="I137" s="87">
        <f t="shared" si="6"/>
        <v>0</v>
      </c>
      <c r="J137" s="81"/>
      <c r="K137" s="54">
        <f t="shared" si="8"/>
        <v>0</v>
      </c>
      <c r="L137" s="81"/>
      <c r="M137" s="54">
        <f t="shared" si="9"/>
        <v>0</v>
      </c>
    </row>
    <row r="138" spans="1:13" x14ac:dyDescent="0.25">
      <c r="A138" s="39" t="str">
        <f t="shared" si="7"/>
        <v>RURALMulti-Systemic Therapy (MST)</v>
      </c>
      <c r="B138" s="51" t="s">
        <v>251</v>
      </c>
      <c r="C138" s="57" t="s">
        <v>59</v>
      </c>
      <c r="D138" s="57" t="s">
        <v>67</v>
      </c>
      <c r="E138" s="81"/>
      <c r="F138" s="81"/>
      <c r="G138" s="81"/>
      <c r="H138" s="87">
        <f t="shared" ref="H138:H201" si="10">F138+G138</f>
        <v>0</v>
      </c>
      <c r="I138" s="87">
        <f t="shared" ref="I138:I201" si="11">J138+L138</f>
        <v>0</v>
      </c>
      <c r="J138" s="81"/>
      <c r="K138" s="54">
        <f t="shared" si="8"/>
        <v>0</v>
      </c>
      <c r="L138" s="81"/>
      <c r="M138" s="54">
        <f t="shared" si="9"/>
        <v>0</v>
      </c>
    </row>
    <row r="139" spans="1:13" x14ac:dyDescent="0.25">
      <c r="A139" s="39" t="str">
        <f t="shared" ref="A139:A202" si="12">C139&amp;B139</f>
        <v>RURALIntensive Outpatient Services</v>
      </c>
      <c r="B139" s="51" t="s">
        <v>47</v>
      </c>
      <c r="C139" s="57" t="s">
        <v>59</v>
      </c>
      <c r="D139" s="57" t="s">
        <v>67</v>
      </c>
      <c r="E139" s="81"/>
      <c r="F139" s="81"/>
      <c r="G139" s="81"/>
      <c r="H139" s="87">
        <f t="shared" si="10"/>
        <v>0</v>
      </c>
      <c r="I139" s="87">
        <f t="shared" si="11"/>
        <v>0</v>
      </c>
      <c r="J139" s="81"/>
      <c r="K139" s="54">
        <f t="shared" ref="K139:K202" si="13">IFERROR(ROUND(J139/$I139,3),0)</f>
        <v>0</v>
      </c>
      <c r="L139" s="81"/>
      <c r="M139" s="54">
        <f t="shared" ref="M139:M202" si="14">IFERROR(ROUND(L139/$I139,3),0)</f>
        <v>0</v>
      </c>
    </row>
    <row r="140" spans="1:13" x14ac:dyDescent="0.25">
      <c r="A140" s="39" t="str">
        <f t="shared" si="12"/>
        <v>RURALMethadone Clinics</v>
      </c>
      <c r="B140" s="51" t="s">
        <v>48</v>
      </c>
      <c r="C140" s="57" t="s">
        <v>59</v>
      </c>
      <c r="D140" s="57" t="s">
        <v>67</v>
      </c>
      <c r="E140" s="81"/>
      <c r="F140" s="81"/>
      <c r="G140" s="81"/>
      <c r="H140" s="87">
        <f t="shared" si="10"/>
        <v>0</v>
      </c>
      <c r="I140" s="87">
        <f t="shared" si="11"/>
        <v>0</v>
      </c>
      <c r="J140" s="81"/>
      <c r="K140" s="54">
        <f t="shared" si="13"/>
        <v>0</v>
      </c>
      <c r="L140" s="81"/>
      <c r="M140" s="54">
        <f t="shared" si="14"/>
        <v>0</v>
      </c>
    </row>
    <row r="141" spans="1:13" x14ac:dyDescent="0.25">
      <c r="A141" s="39" t="str">
        <f t="shared" si="12"/>
        <v>RURALFQHCs providing BH services</v>
      </c>
      <c r="B141" s="51" t="s">
        <v>49</v>
      </c>
      <c r="C141" s="57" t="s">
        <v>59</v>
      </c>
      <c r="D141" s="57" t="s">
        <v>67</v>
      </c>
      <c r="E141" s="81"/>
      <c r="F141" s="81"/>
      <c r="G141" s="81"/>
      <c r="H141" s="87">
        <f t="shared" si="10"/>
        <v>0</v>
      </c>
      <c r="I141" s="87">
        <f t="shared" si="11"/>
        <v>0</v>
      </c>
      <c r="J141" s="81"/>
      <c r="K141" s="54">
        <f t="shared" si="13"/>
        <v>0</v>
      </c>
      <c r="L141" s="81"/>
      <c r="M141" s="54">
        <f t="shared" si="14"/>
        <v>0</v>
      </c>
    </row>
    <row r="142" spans="1:13" x14ac:dyDescent="0.25">
      <c r="A142" s="39" t="str">
        <f t="shared" si="12"/>
        <v>RURALRural Health Clinics providing BH Services</v>
      </c>
      <c r="B142" s="51" t="s">
        <v>50</v>
      </c>
      <c r="C142" s="57" t="s">
        <v>59</v>
      </c>
      <c r="D142" s="57" t="s">
        <v>67</v>
      </c>
      <c r="E142" s="81"/>
      <c r="F142" s="81"/>
      <c r="G142" s="81"/>
      <c r="H142" s="87">
        <f t="shared" si="10"/>
        <v>0</v>
      </c>
      <c r="I142" s="87">
        <f t="shared" si="11"/>
        <v>0</v>
      </c>
      <c r="J142" s="81"/>
      <c r="K142" s="54">
        <f t="shared" si="13"/>
        <v>0</v>
      </c>
      <c r="L142" s="81"/>
      <c r="M142" s="54">
        <f t="shared" si="14"/>
        <v>0</v>
      </c>
    </row>
    <row r="143" spans="1:13" x14ac:dyDescent="0.25">
      <c r="A143" s="39" t="str">
        <f t="shared" si="12"/>
        <v>RURALPsychiatrists</v>
      </c>
      <c r="B143" s="51" t="s">
        <v>51</v>
      </c>
      <c r="C143" s="57" t="s">
        <v>59</v>
      </c>
      <c r="D143" s="57" t="s">
        <v>67</v>
      </c>
      <c r="E143" s="81"/>
      <c r="F143" s="81"/>
      <c r="G143" s="81"/>
      <c r="H143" s="87">
        <f t="shared" si="10"/>
        <v>0</v>
      </c>
      <c r="I143" s="87">
        <f t="shared" si="11"/>
        <v>0</v>
      </c>
      <c r="J143" s="81"/>
      <c r="K143" s="54">
        <f t="shared" si="13"/>
        <v>0</v>
      </c>
      <c r="L143" s="81"/>
      <c r="M143" s="54">
        <f t="shared" si="14"/>
        <v>0</v>
      </c>
    </row>
    <row r="144" spans="1:13" x14ac:dyDescent="0.25">
      <c r="A144" s="39" t="str">
        <f t="shared" si="12"/>
        <v>RURALPsychologists</v>
      </c>
      <c r="B144" s="51" t="s">
        <v>52</v>
      </c>
      <c r="C144" s="57" t="s">
        <v>59</v>
      </c>
      <c r="D144" s="57" t="s">
        <v>67</v>
      </c>
      <c r="E144" s="81"/>
      <c r="F144" s="81"/>
      <c r="G144" s="81"/>
      <c r="H144" s="87">
        <f t="shared" si="10"/>
        <v>0</v>
      </c>
      <c r="I144" s="87">
        <f t="shared" si="11"/>
        <v>0</v>
      </c>
      <c r="J144" s="81"/>
      <c r="K144" s="54">
        <f t="shared" si="13"/>
        <v>0</v>
      </c>
      <c r="L144" s="81"/>
      <c r="M144" s="54">
        <f t="shared" si="14"/>
        <v>0</v>
      </c>
    </row>
    <row r="145" spans="1:13" x14ac:dyDescent="0.25">
      <c r="A145" s="39" t="str">
        <f t="shared" si="12"/>
        <v>RURALSuboxone certified MDs</v>
      </c>
      <c r="B145" s="51" t="s">
        <v>53</v>
      </c>
      <c r="C145" s="57" t="s">
        <v>59</v>
      </c>
      <c r="D145" s="57" t="s">
        <v>67</v>
      </c>
      <c r="E145" s="81"/>
      <c r="F145" s="81"/>
      <c r="G145" s="81"/>
      <c r="H145" s="87">
        <f t="shared" si="10"/>
        <v>0</v>
      </c>
      <c r="I145" s="87">
        <f t="shared" si="11"/>
        <v>0</v>
      </c>
      <c r="J145" s="81"/>
      <c r="K145" s="54">
        <f t="shared" si="13"/>
        <v>0</v>
      </c>
      <c r="L145" s="81"/>
      <c r="M145" s="54">
        <f t="shared" si="14"/>
        <v>0</v>
      </c>
    </row>
    <row r="146" spans="1:13" x14ac:dyDescent="0.25">
      <c r="A146" s="39" t="str">
        <f t="shared" si="12"/>
        <v>RURALOther Licensed Independent BH Practitioners</v>
      </c>
      <c r="B146" s="51" t="s">
        <v>242</v>
      </c>
      <c r="C146" s="57" t="s">
        <v>59</v>
      </c>
      <c r="D146" s="57" t="s">
        <v>67</v>
      </c>
      <c r="E146" s="81"/>
      <c r="F146" s="81"/>
      <c r="G146" s="81"/>
      <c r="H146" s="87">
        <f t="shared" si="10"/>
        <v>0</v>
      </c>
      <c r="I146" s="87">
        <f t="shared" si="11"/>
        <v>0</v>
      </c>
      <c r="J146" s="81"/>
      <c r="K146" s="54">
        <f t="shared" si="13"/>
        <v>0</v>
      </c>
      <c r="L146" s="81"/>
      <c r="M146" s="54">
        <f t="shared" si="14"/>
        <v>0</v>
      </c>
    </row>
    <row r="147" spans="1:13" x14ac:dyDescent="0.25">
      <c r="A147" s="39" t="str">
        <f t="shared" si="12"/>
        <v>RURALInpatient Psychiatric Hospitals</v>
      </c>
      <c r="B147" s="51" t="s">
        <v>54</v>
      </c>
      <c r="C147" s="57" t="s">
        <v>59</v>
      </c>
      <c r="D147" s="57" t="s">
        <v>67</v>
      </c>
      <c r="E147" s="81"/>
      <c r="F147" s="81"/>
      <c r="G147" s="81"/>
      <c r="H147" s="87">
        <f t="shared" si="10"/>
        <v>0</v>
      </c>
      <c r="I147" s="87">
        <f t="shared" si="11"/>
        <v>0</v>
      </c>
      <c r="J147" s="81"/>
      <c r="K147" s="54">
        <f t="shared" si="13"/>
        <v>0</v>
      </c>
      <c r="L147" s="81"/>
      <c r="M147" s="54">
        <f t="shared" si="14"/>
        <v>0</v>
      </c>
    </row>
    <row r="148" spans="1:13" x14ac:dyDescent="0.25">
      <c r="A148" s="39" t="str">
        <f t="shared" si="12"/>
        <v>RURALFreestanding Psychiatric Hospitals</v>
      </c>
      <c r="B148" s="51" t="s">
        <v>40</v>
      </c>
      <c r="C148" s="57" t="s">
        <v>59</v>
      </c>
      <c r="D148" s="57" t="s">
        <v>68</v>
      </c>
      <c r="E148" s="81"/>
      <c r="F148" s="81"/>
      <c r="G148" s="81"/>
      <c r="H148" s="87">
        <f t="shared" si="10"/>
        <v>0</v>
      </c>
      <c r="I148" s="87">
        <f t="shared" si="11"/>
        <v>0</v>
      </c>
      <c r="J148" s="81"/>
      <c r="K148" s="54">
        <f t="shared" si="13"/>
        <v>0</v>
      </c>
      <c r="L148" s="81"/>
      <c r="M148" s="54">
        <f t="shared" si="14"/>
        <v>0</v>
      </c>
    </row>
    <row r="149" spans="1:13" x14ac:dyDescent="0.25">
      <c r="A149" s="39" t="str">
        <f t="shared" si="12"/>
        <v>RURALGeneral Hospitals with psychiatric units</v>
      </c>
      <c r="B149" s="51" t="s">
        <v>41</v>
      </c>
      <c r="C149" s="57" t="s">
        <v>59</v>
      </c>
      <c r="D149" s="57" t="s">
        <v>68</v>
      </c>
      <c r="E149" s="81"/>
      <c r="F149" s="81"/>
      <c r="G149" s="81"/>
      <c r="H149" s="87">
        <f t="shared" si="10"/>
        <v>0</v>
      </c>
      <c r="I149" s="87">
        <f t="shared" si="11"/>
        <v>0</v>
      </c>
      <c r="J149" s="81"/>
      <c r="K149" s="54">
        <f t="shared" si="13"/>
        <v>0</v>
      </c>
      <c r="L149" s="81"/>
      <c r="M149" s="54">
        <f t="shared" si="14"/>
        <v>0</v>
      </c>
    </row>
    <row r="150" spans="1:13" x14ac:dyDescent="0.25">
      <c r="A150" s="39" t="str">
        <f t="shared" si="12"/>
        <v>RURALPartial Hospital Programs</v>
      </c>
      <c r="B150" s="51" t="s">
        <v>42</v>
      </c>
      <c r="C150" s="57" t="s">
        <v>59</v>
      </c>
      <c r="D150" s="57" t="s">
        <v>68</v>
      </c>
      <c r="E150" s="81"/>
      <c r="F150" s="81"/>
      <c r="G150" s="81"/>
      <c r="H150" s="87">
        <f t="shared" si="10"/>
        <v>0</v>
      </c>
      <c r="I150" s="87">
        <f t="shared" si="11"/>
        <v>0</v>
      </c>
      <c r="J150" s="81"/>
      <c r="K150" s="54">
        <f t="shared" si="13"/>
        <v>0</v>
      </c>
      <c r="L150" s="81"/>
      <c r="M150" s="54">
        <f t="shared" si="14"/>
        <v>0</v>
      </c>
    </row>
    <row r="151" spans="1:13" x14ac:dyDescent="0.25">
      <c r="A151" s="39" t="str">
        <f t="shared" si="12"/>
        <v>RURALAccredited Residential Treatment Centers (ARTC)</v>
      </c>
      <c r="B151" s="51" t="s">
        <v>241</v>
      </c>
      <c r="C151" s="57" t="s">
        <v>59</v>
      </c>
      <c r="D151" s="57" t="s">
        <v>68</v>
      </c>
      <c r="E151" s="81"/>
      <c r="F151" s="81"/>
      <c r="G151" s="81"/>
      <c r="H151" s="87">
        <f t="shared" si="10"/>
        <v>0</v>
      </c>
      <c r="I151" s="87">
        <f t="shared" si="11"/>
        <v>0</v>
      </c>
      <c r="J151" s="81"/>
      <c r="K151" s="54">
        <f t="shared" si="13"/>
        <v>0</v>
      </c>
      <c r="L151" s="81"/>
      <c r="M151" s="54">
        <f t="shared" si="14"/>
        <v>0</v>
      </c>
    </row>
    <row r="152" spans="1:13" ht="25" x14ac:dyDescent="0.25">
      <c r="A152" s="39" t="str">
        <f t="shared" si="12"/>
        <v>RURALNon-Accredited Residential Treatment Center &amp; Group Homes</v>
      </c>
      <c r="B152" s="51" t="s">
        <v>43</v>
      </c>
      <c r="C152" s="57" t="s">
        <v>59</v>
      </c>
      <c r="D152" s="57" t="s">
        <v>68</v>
      </c>
      <c r="E152" s="81"/>
      <c r="F152" s="81"/>
      <c r="G152" s="81"/>
      <c r="H152" s="87">
        <f t="shared" si="10"/>
        <v>0</v>
      </c>
      <c r="I152" s="87">
        <f t="shared" si="11"/>
        <v>0</v>
      </c>
      <c r="J152" s="81"/>
      <c r="K152" s="54">
        <f t="shared" si="13"/>
        <v>0</v>
      </c>
      <c r="L152" s="81"/>
      <c r="M152" s="54">
        <f t="shared" si="14"/>
        <v>0</v>
      </c>
    </row>
    <row r="153" spans="1:13" x14ac:dyDescent="0.25">
      <c r="A153" s="39" t="str">
        <f t="shared" si="12"/>
        <v>RURALTreatment Foster Care I &amp; II</v>
      </c>
      <c r="B153" s="51" t="s">
        <v>94</v>
      </c>
      <c r="C153" s="57" t="s">
        <v>59</v>
      </c>
      <c r="D153" s="57" t="s">
        <v>68</v>
      </c>
      <c r="E153" s="81"/>
      <c r="F153" s="81"/>
      <c r="G153" s="81"/>
      <c r="H153" s="87">
        <f t="shared" si="10"/>
        <v>0</v>
      </c>
      <c r="I153" s="87">
        <f t="shared" si="11"/>
        <v>0</v>
      </c>
      <c r="J153" s="81"/>
      <c r="K153" s="54">
        <f t="shared" si="13"/>
        <v>0</v>
      </c>
      <c r="L153" s="81"/>
      <c r="M153" s="54">
        <f t="shared" si="14"/>
        <v>0</v>
      </c>
    </row>
    <row r="154" spans="1:13" x14ac:dyDescent="0.25">
      <c r="A154" s="39" t="str">
        <f t="shared" si="12"/>
        <v>RURALCore Service Agencies</v>
      </c>
      <c r="B154" s="51" t="s">
        <v>44</v>
      </c>
      <c r="C154" s="57" t="s">
        <v>59</v>
      </c>
      <c r="D154" s="57" t="s">
        <v>68</v>
      </c>
      <c r="E154" s="81"/>
      <c r="F154" s="81"/>
      <c r="G154" s="81"/>
      <c r="H154" s="87">
        <f t="shared" si="10"/>
        <v>0</v>
      </c>
      <c r="I154" s="87">
        <f t="shared" si="11"/>
        <v>0</v>
      </c>
      <c r="J154" s="81"/>
      <c r="K154" s="54">
        <f t="shared" si="13"/>
        <v>0</v>
      </c>
      <c r="L154" s="81"/>
      <c r="M154" s="54">
        <f t="shared" si="14"/>
        <v>0</v>
      </c>
    </row>
    <row r="155" spans="1:13" x14ac:dyDescent="0.25">
      <c r="A155" s="39" t="str">
        <f t="shared" si="12"/>
        <v>RURALCommunity Mental Health Centers</v>
      </c>
      <c r="B155" s="51" t="s">
        <v>93</v>
      </c>
      <c r="C155" s="57" t="s">
        <v>59</v>
      </c>
      <c r="D155" s="57" t="s">
        <v>68</v>
      </c>
      <c r="E155" s="81"/>
      <c r="F155" s="81"/>
      <c r="G155" s="81"/>
      <c r="H155" s="87">
        <f t="shared" si="10"/>
        <v>0</v>
      </c>
      <c r="I155" s="87">
        <f t="shared" si="11"/>
        <v>0</v>
      </c>
      <c r="J155" s="81"/>
      <c r="K155" s="54">
        <f t="shared" si="13"/>
        <v>0</v>
      </c>
      <c r="L155" s="81"/>
      <c r="M155" s="54">
        <f t="shared" si="14"/>
        <v>0</v>
      </c>
    </row>
    <row r="156" spans="1:13" x14ac:dyDescent="0.25">
      <c r="A156" s="39" t="str">
        <f t="shared" si="12"/>
        <v>RURALIndian Health Service and Tribal 638s providing BH</v>
      </c>
      <c r="B156" s="51" t="s">
        <v>45</v>
      </c>
      <c r="C156" s="57" t="s">
        <v>59</v>
      </c>
      <c r="D156" s="57" t="s">
        <v>68</v>
      </c>
      <c r="E156" s="81"/>
      <c r="F156" s="81"/>
      <c r="G156" s="81"/>
      <c r="H156" s="87">
        <f t="shared" si="10"/>
        <v>0</v>
      </c>
      <c r="I156" s="87">
        <f t="shared" si="11"/>
        <v>0</v>
      </c>
      <c r="J156" s="81"/>
      <c r="K156" s="54">
        <f t="shared" si="13"/>
        <v>0</v>
      </c>
      <c r="L156" s="81"/>
      <c r="M156" s="54">
        <f t="shared" si="14"/>
        <v>0</v>
      </c>
    </row>
    <row r="157" spans="1:13" x14ac:dyDescent="0.25">
      <c r="A157" s="39" t="str">
        <f t="shared" si="12"/>
        <v>RURALOutpatient Provider Agencies</v>
      </c>
      <c r="B157" s="51" t="s">
        <v>46</v>
      </c>
      <c r="C157" s="57" t="s">
        <v>59</v>
      </c>
      <c r="D157" s="57" t="s">
        <v>68</v>
      </c>
      <c r="E157" s="81"/>
      <c r="F157" s="81"/>
      <c r="G157" s="81"/>
      <c r="H157" s="87">
        <f t="shared" si="10"/>
        <v>0</v>
      </c>
      <c r="I157" s="87">
        <f t="shared" si="11"/>
        <v>0</v>
      </c>
      <c r="J157" s="81"/>
      <c r="K157" s="54">
        <f t="shared" si="13"/>
        <v>0</v>
      </c>
      <c r="L157" s="81"/>
      <c r="M157" s="54">
        <f t="shared" si="14"/>
        <v>0</v>
      </c>
    </row>
    <row r="158" spans="1:13" x14ac:dyDescent="0.25">
      <c r="A158" s="39" t="str">
        <f t="shared" si="12"/>
        <v>RURALBehavioral Management Services (BMS)</v>
      </c>
      <c r="B158" s="51" t="s">
        <v>248</v>
      </c>
      <c r="C158" s="57" t="s">
        <v>59</v>
      </c>
      <c r="D158" s="57" t="s">
        <v>68</v>
      </c>
      <c r="E158" s="81"/>
      <c r="F158" s="81"/>
      <c r="G158" s="81"/>
      <c r="H158" s="87">
        <f t="shared" si="10"/>
        <v>0</v>
      </c>
      <c r="I158" s="87">
        <f t="shared" si="11"/>
        <v>0</v>
      </c>
      <c r="J158" s="81"/>
      <c r="K158" s="54">
        <f t="shared" si="13"/>
        <v>0</v>
      </c>
      <c r="L158" s="81"/>
      <c r="M158" s="54">
        <f t="shared" si="14"/>
        <v>0</v>
      </c>
    </row>
    <row r="159" spans="1:13" x14ac:dyDescent="0.25">
      <c r="A159" s="39" t="str">
        <f t="shared" si="12"/>
        <v>RURALDay Treatment Services</v>
      </c>
      <c r="B159" s="51" t="s">
        <v>249</v>
      </c>
      <c r="C159" s="57" t="s">
        <v>59</v>
      </c>
      <c r="D159" s="57" t="s">
        <v>68</v>
      </c>
      <c r="E159" s="81"/>
      <c r="F159" s="81"/>
      <c r="G159" s="81"/>
      <c r="H159" s="87">
        <f t="shared" si="10"/>
        <v>0</v>
      </c>
      <c r="I159" s="87">
        <f t="shared" si="11"/>
        <v>0</v>
      </c>
      <c r="J159" s="81"/>
      <c r="K159" s="54">
        <f t="shared" si="13"/>
        <v>0</v>
      </c>
      <c r="L159" s="81"/>
      <c r="M159" s="54">
        <f t="shared" si="14"/>
        <v>0</v>
      </c>
    </row>
    <row r="160" spans="1:13" x14ac:dyDescent="0.25">
      <c r="A160" s="39" t="str">
        <f t="shared" si="12"/>
        <v>RURALAssertive Community Treatment (ACT)</v>
      </c>
      <c r="B160" s="51" t="s">
        <v>250</v>
      </c>
      <c r="C160" s="57" t="s">
        <v>59</v>
      </c>
      <c r="D160" s="57" t="s">
        <v>68</v>
      </c>
      <c r="E160" s="81"/>
      <c r="F160" s="81"/>
      <c r="G160" s="81"/>
      <c r="H160" s="87">
        <f t="shared" si="10"/>
        <v>0</v>
      </c>
      <c r="I160" s="87">
        <f t="shared" si="11"/>
        <v>0</v>
      </c>
      <c r="J160" s="81"/>
      <c r="K160" s="54">
        <f t="shared" si="13"/>
        <v>0</v>
      </c>
      <c r="L160" s="81"/>
      <c r="M160" s="54">
        <f t="shared" si="14"/>
        <v>0</v>
      </c>
    </row>
    <row r="161" spans="1:13" x14ac:dyDescent="0.25">
      <c r="A161" s="39" t="str">
        <f t="shared" si="12"/>
        <v>RURALMulti-Systemic Therapy (MST)</v>
      </c>
      <c r="B161" s="51" t="s">
        <v>251</v>
      </c>
      <c r="C161" s="57" t="s">
        <v>59</v>
      </c>
      <c r="D161" s="57" t="s">
        <v>68</v>
      </c>
      <c r="E161" s="81"/>
      <c r="F161" s="81"/>
      <c r="G161" s="81"/>
      <c r="H161" s="87">
        <f t="shared" si="10"/>
        <v>0</v>
      </c>
      <c r="I161" s="87">
        <f t="shared" si="11"/>
        <v>0</v>
      </c>
      <c r="J161" s="81"/>
      <c r="K161" s="54">
        <f t="shared" si="13"/>
        <v>0</v>
      </c>
      <c r="L161" s="81"/>
      <c r="M161" s="54">
        <f t="shared" si="14"/>
        <v>0</v>
      </c>
    </row>
    <row r="162" spans="1:13" x14ac:dyDescent="0.25">
      <c r="A162" s="39" t="str">
        <f t="shared" si="12"/>
        <v>RURALIntensive Outpatient Services</v>
      </c>
      <c r="B162" s="51" t="s">
        <v>47</v>
      </c>
      <c r="C162" s="57" t="s">
        <v>59</v>
      </c>
      <c r="D162" s="57" t="s">
        <v>68</v>
      </c>
      <c r="E162" s="81"/>
      <c r="F162" s="81"/>
      <c r="G162" s="81"/>
      <c r="H162" s="87">
        <f t="shared" si="10"/>
        <v>0</v>
      </c>
      <c r="I162" s="87">
        <f t="shared" si="11"/>
        <v>0</v>
      </c>
      <c r="J162" s="81"/>
      <c r="K162" s="54">
        <f t="shared" si="13"/>
        <v>0</v>
      </c>
      <c r="L162" s="81"/>
      <c r="M162" s="54">
        <f t="shared" si="14"/>
        <v>0</v>
      </c>
    </row>
    <row r="163" spans="1:13" x14ac:dyDescent="0.25">
      <c r="A163" s="39" t="str">
        <f t="shared" si="12"/>
        <v>RURALMethadone Clinics</v>
      </c>
      <c r="B163" s="51" t="s">
        <v>48</v>
      </c>
      <c r="C163" s="57" t="s">
        <v>59</v>
      </c>
      <c r="D163" s="57" t="s">
        <v>68</v>
      </c>
      <c r="E163" s="81"/>
      <c r="F163" s="81"/>
      <c r="G163" s="81"/>
      <c r="H163" s="87">
        <f t="shared" si="10"/>
        <v>0</v>
      </c>
      <c r="I163" s="87">
        <f t="shared" si="11"/>
        <v>0</v>
      </c>
      <c r="J163" s="81"/>
      <c r="K163" s="54">
        <f t="shared" si="13"/>
        <v>0</v>
      </c>
      <c r="L163" s="81"/>
      <c r="M163" s="54">
        <f t="shared" si="14"/>
        <v>0</v>
      </c>
    </row>
    <row r="164" spans="1:13" x14ac:dyDescent="0.25">
      <c r="A164" s="39" t="str">
        <f t="shared" si="12"/>
        <v>RURALFQHCs providing BH services</v>
      </c>
      <c r="B164" s="51" t="s">
        <v>49</v>
      </c>
      <c r="C164" s="57" t="s">
        <v>59</v>
      </c>
      <c r="D164" s="57" t="s">
        <v>68</v>
      </c>
      <c r="E164" s="81"/>
      <c r="F164" s="81"/>
      <c r="G164" s="81"/>
      <c r="H164" s="87">
        <f t="shared" si="10"/>
        <v>0</v>
      </c>
      <c r="I164" s="87">
        <f t="shared" si="11"/>
        <v>0</v>
      </c>
      <c r="J164" s="81"/>
      <c r="K164" s="54">
        <f t="shared" si="13"/>
        <v>0</v>
      </c>
      <c r="L164" s="81"/>
      <c r="M164" s="54">
        <f t="shared" si="14"/>
        <v>0</v>
      </c>
    </row>
    <row r="165" spans="1:13" x14ac:dyDescent="0.25">
      <c r="A165" s="39" t="str">
        <f t="shared" si="12"/>
        <v>RURALRural Health Clinics providing BH Services</v>
      </c>
      <c r="B165" s="51" t="s">
        <v>50</v>
      </c>
      <c r="C165" s="57" t="s">
        <v>59</v>
      </c>
      <c r="D165" s="57" t="s">
        <v>68</v>
      </c>
      <c r="E165" s="81"/>
      <c r="F165" s="81"/>
      <c r="G165" s="81"/>
      <c r="H165" s="87">
        <f t="shared" si="10"/>
        <v>0</v>
      </c>
      <c r="I165" s="87">
        <f t="shared" si="11"/>
        <v>0</v>
      </c>
      <c r="J165" s="81"/>
      <c r="K165" s="54">
        <f t="shared" si="13"/>
        <v>0</v>
      </c>
      <c r="L165" s="81"/>
      <c r="M165" s="54">
        <f t="shared" si="14"/>
        <v>0</v>
      </c>
    </row>
    <row r="166" spans="1:13" x14ac:dyDescent="0.25">
      <c r="A166" s="39" t="str">
        <f t="shared" si="12"/>
        <v>RURALPsychiatrists</v>
      </c>
      <c r="B166" s="51" t="s">
        <v>51</v>
      </c>
      <c r="C166" s="57" t="s">
        <v>59</v>
      </c>
      <c r="D166" s="57" t="s">
        <v>68</v>
      </c>
      <c r="E166" s="81"/>
      <c r="F166" s="81"/>
      <c r="G166" s="81"/>
      <c r="H166" s="87">
        <f t="shared" si="10"/>
        <v>0</v>
      </c>
      <c r="I166" s="87">
        <f t="shared" si="11"/>
        <v>0</v>
      </c>
      <c r="J166" s="81"/>
      <c r="K166" s="54">
        <f t="shared" si="13"/>
        <v>0</v>
      </c>
      <c r="L166" s="81"/>
      <c r="M166" s="54">
        <f t="shared" si="14"/>
        <v>0</v>
      </c>
    </row>
    <row r="167" spans="1:13" x14ac:dyDescent="0.25">
      <c r="A167" s="39" t="str">
        <f t="shared" si="12"/>
        <v>RURALPsychologists</v>
      </c>
      <c r="B167" s="51" t="s">
        <v>52</v>
      </c>
      <c r="C167" s="57" t="s">
        <v>59</v>
      </c>
      <c r="D167" s="57" t="s">
        <v>68</v>
      </c>
      <c r="E167" s="81"/>
      <c r="F167" s="81"/>
      <c r="G167" s="81"/>
      <c r="H167" s="87">
        <f t="shared" si="10"/>
        <v>0</v>
      </c>
      <c r="I167" s="87">
        <f t="shared" si="11"/>
        <v>0</v>
      </c>
      <c r="J167" s="81"/>
      <c r="K167" s="54">
        <f t="shared" si="13"/>
        <v>0</v>
      </c>
      <c r="L167" s="81"/>
      <c r="M167" s="54">
        <f t="shared" si="14"/>
        <v>0</v>
      </c>
    </row>
    <row r="168" spans="1:13" x14ac:dyDescent="0.25">
      <c r="A168" s="39" t="str">
        <f t="shared" si="12"/>
        <v>RURALSuboxone certified MDs</v>
      </c>
      <c r="B168" s="51" t="s">
        <v>53</v>
      </c>
      <c r="C168" s="57" t="s">
        <v>59</v>
      </c>
      <c r="D168" s="57" t="s">
        <v>68</v>
      </c>
      <c r="E168" s="81"/>
      <c r="F168" s="81"/>
      <c r="G168" s="81"/>
      <c r="H168" s="87">
        <f t="shared" si="10"/>
        <v>0</v>
      </c>
      <c r="I168" s="87">
        <f t="shared" si="11"/>
        <v>0</v>
      </c>
      <c r="J168" s="81"/>
      <c r="K168" s="54">
        <f t="shared" si="13"/>
        <v>0</v>
      </c>
      <c r="L168" s="81"/>
      <c r="M168" s="54">
        <f t="shared" si="14"/>
        <v>0</v>
      </c>
    </row>
    <row r="169" spans="1:13" x14ac:dyDescent="0.25">
      <c r="A169" s="39" t="str">
        <f t="shared" si="12"/>
        <v>RURALOther Licensed Independent BH Practitioners</v>
      </c>
      <c r="B169" s="51" t="s">
        <v>242</v>
      </c>
      <c r="C169" s="57" t="s">
        <v>59</v>
      </c>
      <c r="D169" s="57" t="s">
        <v>68</v>
      </c>
      <c r="E169" s="81"/>
      <c r="F169" s="81"/>
      <c r="G169" s="81"/>
      <c r="H169" s="87">
        <f t="shared" si="10"/>
        <v>0</v>
      </c>
      <c r="I169" s="87">
        <f t="shared" si="11"/>
        <v>0</v>
      </c>
      <c r="J169" s="81"/>
      <c r="K169" s="54">
        <f t="shared" si="13"/>
        <v>0</v>
      </c>
      <c r="L169" s="81"/>
      <c r="M169" s="54">
        <f t="shared" si="14"/>
        <v>0</v>
      </c>
    </row>
    <row r="170" spans="1:13" x14ac:dyDescent="0.25">
      <c r="A170" s="39" t="str">
        <f t="shared" si="12"/>
        <v>RURALInpatient Psychiatric Hospitals</v>
      </c>
      <c r="B170" s="51" t="s">
        <v>54</v>
      </c>
      <c r="C170" s="57" t="s">
        <v>59</v>
      </c>
      <c r="D170" s="57" t="s">
        <v>68</v>
      </c>
      <c r="E170" s="81"/>
      <c r="F170" s="81"/>
      <c r="G170" s="81"/>
      <c r="H170" s="87">
        <f t="shared" si="10"/>
        <v>0</v>
      </c>
      <c r="I170" s="87">
        <f t="shared" si="11"/>
        <v>0</v>
      </c>
      <c r="J170" s="81"/>
      <c r="K170" s="54">
        <f t="shared" si="13"/>
        <v>0</v>
      </c>
      <c r="L170" s="81"/>
      <c r="M170" s="54">
        <f t="shared" si="14"/>
        <v>0</v>
      </c>
    </row>
    <row r="171" spans="1:13" x14ac:dyDescent="0.25">
      <c r="A171" s="39" t="str">
        <f t="shared" si="12"/>
        <v>RURALFreestanding Psychiatric Hospitals</v>
      </c>
      <c r="B171" s="51" t="s">
        <v>40</v>
      </c>
      <c r="C171" s="57" t="s">
        <v>59</v>
      </c>
      <c r="D171" s="57" t="s">
        <v>69</v>
      </c>
      <c r="E171" s="81"/>
      <c r="F171" s="81"/>
      <c r="G171" s="81"/>
      <c r="H171" s="87">
        <f t="shared" si="10"/>
        <v>0</v>
      </c>
      <c r="I171" s="87">
        <f t="shared" si="11"/>
        <v>0</v>
      </c>
      <c r="J171" s="81"/>
      <c r="K171" s="54">
        <f t="shared" si="13"/>
        <v>0</v>
      </c>
      <c r="L171" s="81"/>
      <c r="M171" s="54">
        <f t="shared" si="14"/>
        <v>0</v>
      </c>
    </row>
    <row r="172" spans="1:13" x14ac:dyDescent="0.25">
      <c r="A172" s="39" t="str">
        <f t="shared" si="12"/>
        <v>RURALGeneral Hospitals with psychiatric units</v>
      </c>
      <c r="B172" s="51" t="s">
        <v>41</v>
      </c>
      <c r="C172" s="57" t="s">
        <v>59</v>
      </c>
      <c r="D172" s="57" t="s">
        <v>69</v>
      </c>
      <c r="E172" s="81"/>
      <c r="F172" s="81"/>
      <c r="G172" s="81"/>
      <c r="H172" s="87">
        <f t="shared" si="10"/>
        <v>0</v>
      </c>
      <c r="I172" s="87">
        <f t="shared" si="11"/>
        <v>0</v>
      </c>
      <c r="J172" s="81"/>
      <c r="K172" s="54">
        <f t="shared" si="13"/>
        <v>0</v>
      </c>
      <c r="L172" s="81"/>
      <c r="M172" s="54">
        <f t="shared" si="14"/>
        <v>0</v>
      </c>
    </row>
    <row r="173" spans="1:13" x14ac:dyDescent="0.25">
      <c r="A173" s="39" t="str">
        <f t="shared" si="12"/>
        <v>RURALPartial Hospital Programs</v>
      </c>
      <c r="B173" s="51" t="s">
        <v>42</v>
      </c>
      <c r="C173" s="57" t="s">
        <v>59</v>
      </c>
      <c r="D173" s="57" t="s">
        <v>69</v>
      </c>
      <c r="E173" s="81"/>
      <c r="F173" s="81"/>
      <c r="G173" s="81"/>
      <c r="H173" s="87">
        <f t="shared" si="10"/>
        <v>0</v>
      </c>
      <c r="I173" s="87">
        <f t="shared" si="11"/>
        <v>0</v>
      </c>
      <c r="J173" s="81"/>
      <c r="K173" s="54">
        <f t="shared" si="13"/>
        <v>0</v>
      </c>
      <c r="L173" s="81"/>
      <c r="M173" s="54">
        <f t="shared" si="14"/>
        <v>0</v>
      </c>
    </row>
    <row r="174" spans="1:13" x14ac:dyDescent="0.25">
      <c r="A174" s="39" t="str">
        <f t="shared" si="12"/>
        <v>RURALAccredited Residential Treatment Centers (ARTC)</v>
      </c>
      <c r="B174" s="51" t="s">
        <v>241</v>
      </c>
      <c r="C174" s="57" t="s">
        <v>59</v>
      </c>
      <c r="D174" s="57" t="s">
        <v>69</v>
      </c>
      <c r="E174" s="81"/>
      <c r="F174" s="81"/>
      <c r="G174" s="81"/>
      <c r="H174" s="87">
        <f t="shared" si="10"/>
        <v>0</v>
      </c>
      <c r="I174" s="87">
        <f t="shared" si="11"/>
        <v>0</v>
      </c>
      <c r="J174" s="81"/>
      <c r="K174" s="54">
        <f t="shared" si="13"/>
        <v>0</v>
      </c>
      <c r="L174" s="81"/>
      <c r="M174" s="54">
        <f t="shared" si="14"/>
        <v>0</v>
      </c>
    </row>
    <row r="175" spans="1:13" ht="25" x14ac:dyDescent="0.25">
      <c r="A175" s="39" t="str">
        <f t="shared" si="12"/>
        <v>RURALNon-Accredited Residential Treatment Center &amp; Group Homes</v>
      </c>
      <c r="B175" s="51" t="s">
        <v>43</v>
      </c>
      <c r="C175" s="57" t="s">
        <v>59</v>
      </c>
      <c r="D175" s="57" t="s">
        <v>69</v>
      </c>
      <c r="E175" s="81"/>
      <c r="F175" s="81"/>
      <c r="G175" s="81"/>
      <c r="H175" s="87">
        <f t="shared" si="10"/>
        <v>0</v>
      </c>
      <c r="I175" s="87">
        <f t="shared" si="11"/>
        <v>0</v>
      </c>
      <c r="J175" s="81"/>
      <c r="K175" s="54">
        <f t="shared" si="13"/>
        <v>0</v>
      </c>
      <c r="L175" s="81"/>
      <c r="M175" s="54">
        <f t="shared" si="14"/>
        <v>0</v>
      </c>
    </row>
    <row r="176" spans="1:13" x14ac:dyDescent="0.25">
      <c r="A176" s="39" t="str">
        <f t="shared" si="12"/>
        <v>RURALTreatment Foster Care I &amp; II</v>
      </c>
      <c r="B176" s="51" t="s">
        <v>94</v>
      </c>
      <c r="C176" s="57" t="s">
        <v>59</v>
      </c>
      <c r="D176" s="57" t="s">
        <v>69</v>
      </c>
      <c r="E176" s="81"/>
      <c r="F176" s="81"/>
      <c r="G176" s="81"/>
      <c r="H176" s="87">
        <f t="shared" si="10"/>
        <v>0</v>
      </c>
      <c r="I176" s="87">
        <f t="shared" si="11"/>
        <v>0</v>
      </c>
      <c r="J176" s="81"/>
      <c r="K176" s="54">
        <f t="shared" si="13"/>
        <v>0</v>
      </c>
      <c r="L176" s="81"/>
      <c r="M176" s="54">
        <f t="shared" si="14"/>
        <v>0</v>
      </c>
    </row>
    <row r="177" spans="1:13" x14ac:dyDescent="0.25">
      <c r="A177" s="39" t="str">
        <f t="shared" si="12"/>
        <v>RURALCore Service Agencies</v>
      </c>
      <c r="B177" s="51" t="s">
        <v>44</v>
      </c>
      <c r="C177" s="57" t="s">
        <v>59</v>
      </c>
      <c r="D177" s="57" t="s">
        <v>69</v>
      </c>
      <c r="E177" s="81"/>
      <c r="F177" s="81"/>
      <c r="G177" s="81"/>
      <c r="H177" s="87">
        <f t="shared" si="10"/>
        <v>0</v>
      </c>
      <c r="I177" s="87">
        <f t="shared" si="11"/>
        <v>0</v>
      </c>
      <c r="J177" s="81"/>
      <c r="K177" s="54">
        <f t="shared" si="13"/>
        <v>0</v>
      </c>
      <c r="L177" s="81"/>
      <c r="M177" s="54">
        <f t="shared" si="14"/>
        <v>0</v>
      </c>
    </row>
    <row r="178" spans="1:13" x14ac:dyDescent="0.25">
      <c r="A178" s="39" t="str">
        <f t="shared" si="12"/>
        <v>RURALCommunity Mental Health Centers</v>
      </c>
      <c r="B178" s="51" t="s">
        <v>93</v>
      </c>
      <c r="C178" s="57" t="s">
        <v>59</v>
      </c>
      <c r="D178" s="57" t="s">
        <v>69</v>
      </c>
      <c r="E178" s="81"/>
      <c r="F178" s="81"/>
      <c r="G178" s="81"/>
      <c r="H178" s="87">
        <f t="shared" si="10"/>
        <v>0</v>
      </c>
      <c r="I178" s="87">
        <f t="shared" si="11"/>
        <v>0</v>
      </c>
      <c r="J178" s="81"/>
      <c r="K178" s="54">
        <f t="shared" si="13"/>
        <v>0</v>
      </c>
      <c r="L178" s="81"/>
      <c r="M178" s="54">
        <f t="shared" si="14"/>
        <v>0</v>
      </c>
    </row>
    <row r="179" spans="1:13" x14ac:dyDescent="0.25">
      <c r="A179" s="39" t="str">
        <f t="shared" si="12"/>
        <v>RURALIndian Health Service and Tribal 638s providing BH</v>
      </c>
      <c r="B179" s="51" t="s">
        <v>45</v>
      </c>
      <c r="C179" s="57" t="s">
        <v>59</v>
      </c>
      <c r="D179" s="57" t="s">
        <v>69</v>
      </c>
      <c r="E179" s="81"/>
      <c r="F179" s="81"/>
      <c r="G179" s="81"/>
      <c r="H179" s="87">
        <f t="shared" si="10"/>
        <v>0</v>
      </c>
      <c r="I179" s="87">
        <f t="shared" si="11"/>
        <v>0</v>
      </c>
      <c r="J179" s="81"/>
      <c r="K179" s="54">
        <f t="shared" si="13"/>
        <v>0</v>
      </c>
      <c r="L179" s="81"/>
      <c r="M179" s="54">
        <f t="shared" si="14"/>
        <v>0</v>
      </c>
    </row>
    <row r="180" spans="1:13" x14ac:dyDescent="0.25">
      <c r="A180" s="39" t="str">
        <f t="shared" si="12"/>
        <v>RURALOutpatient Provider Agencies</v>
      </c>
      <c r="B180" s="51" t="s">
        <v>46</v>
      </c>
      <c r="C180" s="57" t="s">
        <v>59</v>
      </c>
      <c r="D180" s="57" t="s">
        <v>69</v>
      </c>
      <c r="E180" s="81"/>
      <c r="F180" s="81"/>
      <c r="G180" s="81"/>
      <c r="H180" s="87">
        <f t="shared" si="10"/>
        <v>0</v>
      </c>
      <c r="I180" s="87">
        <f t="shared" si="11"/>
        <v>0</v>
      </c>
      <c r="J180" s="81"/>
      <c r="K180" s="54">
        <f t="shared" si="13"/>
        <v>0</v>
      </c>
      <c r="L180" s="81"/>
      <c r="M180" s="54">
        <f t="shared" si="14"/>
        <v>0</v>
      </c>
    </row>
    <row r="181" spans="1:13" x14ac:dyDescent="0.25">
      <c r="A181" s="39" t="str">
        <f t="shared" si="12"/>
        <v>RURALBehavioral Management Services (BMS)</v>
      </c>
      <c r="B181" s="51" t="s">
        <v>248</v>
      </c>
      <c r="C181" s="57" t="s">
        <v>59</v>
      </c>
      <c r="D181" s="57" t="s">
        <v>69</v>
      </c>
      <c r="E181" s="81"/>
      <c r="F181" s="81"/>
      <c r="G181" s="81"/>
      <c r="H181" s="87">
        <f t="shared" si="10"/>
        <v>0</v>
      </c>
      <c r="I181" s="87">
        <f t="shared" si="11"/>
        <v>0</v>
      </c>
      <c r="J181" s="81"/>
      <c r="K181" s="54">
        <f t="shared" si="13"/>
        <v>0</v>
      </c>
      <c r="L181" s="81"/>
      <c r="M181" s="54">
        <f t="shared" si="14"/>
        <v>0</v>
      </c>
    </row>
    <row r="182" spans="1:13" x14ac:dyDescent="0.25">
      <c r="A182" s="39" t="str">
        <f t="shared" si="12"/>
        <v>RURALDay Treatment Services</v>
      </c>
      <c r="B182" s="51" t="s">
        <v>249</v>
      </c>
      <c r="C182" s="57" t="s">
        <v>59</v>
      </c>
      <c r="D182" s="57" t="s">
        <v>69</v>
      </c>
      <c r="E182" s="81"/>
      <c r="F182" s="81"/>
      <c r="G182" s="81"/>
      <c r="H182" s="87">
        <f t="shared" si="10"/>
        <v>0</v>
      </c>
      <c r="I182" s="87">
        <f t="shared" si="11"/>
        <v>0</v>
      </c>
      <c r="J182" s="81"/>
      <c r="K182" s="54">
        <f t="shared" si="13"/>
        <v>0</v>
      </c>
      <c r="L182" s="81"/>
      <c r="M182" s="54">
        <f t="shared" si="14"/>
        <v>0</v>
      </c>
    </row>
    <row r="183" spans="1:13" x14ac:dyDescent="0.25">
      <c r="A183" s="39" t="str">
        <f t="shared" si="12"/>
        <v>RURALAssertive Community Treatment (ACT)</v>
      </c>
      <c r="B183" s="51" t="s">
        <v>250</v>
      </c>
      <c r="C183" s="57" t="s">
        <v>59</v>
      </c>
      <c r="D183" s="57" t="s">
        <v>69</v>
      </c>
      <c r="E183" s="81"/>
      <c r="F183" s="81"/>
      <c r="G183" s="81"/>
      <c r="H183" s="87">
        <f t="shared" si="10"/>
        <v>0</v>
      </c>
      <c r="I183" s="87">
        <f t="shared" si="11"/>
        <v>0</v>
      </c>
      <c r="J183" s="81"/>
      <c r="K183" s="54">
        <f t="shared" si="13"/>
        <v>0</v>
      </c>
      <c r="L183" s="81"/>
      <c r="M183" s="54">
        <f t="shared" si="14"/>
        <v>0</v>
      </c>
    </row>
    <row r="184" spans="1:13" x14ac:dyDescent="0.25">
      <c r="A184" s="39" t="str">
        <f t="shared" si="12"/>
        <v>RURALMulti-Systemic Therapy (MST)</v>
      </c>
      <c r="B184" s="51" t="s">
        <v>251</v>
      </c>
      <c r="C184" s="57" t="s">
        <v>59</v>
      </c>
      <c r="D184" s="57" t="s">
        <v>69</v>
      </c>
      <c r="E184" s="81"/>
      <c r="F184" s="81"/>
      <c r="G184" s="81"/>
      <c r="H184" s="87">
        <f t="shared" si="10"/>
        <v>0</v>
      </c>
      <c r="I184" s="87">
        <f t="shared" si="11"/>
        <v>0</v>
      </c>
      <c r="J184" s="81"/>
      <c r="K184" s="54">
        <f t="shared" si="13"/>
        <v>0</v>
      </c>
      <c r="L184" s="81"/>
      <c r="M184" s="54">
        <f t="shared" si="14"/>
        <v>0</v>
      </c>
    </row>
    <row r="185" spans="1:13" x14ac:dyDescent="0.25">
      <c r="A185" s="39" t="str">
        <f t="shared" si="12"/>
        <v>RURALIntensive Outpatient Services</v>
      </c>
      <c r="B185" s="51" t="s">
        <v>47</v>
      </c>
      <c r="C185" s="57" t="s">
        <v>59</v>
      </c>
      <c r="D185" s="57" t="s">
        <v>69</v>
      </c>
      <c r="E185" s="81"/>
      <c r="F185" s="81"/>
      <c r="G185" s="81"/>
      <c r="H185" s="87">
        <f t="shared" si="10"/>
        <v>0</v>
      </c>
      <c r="I185" s="87">
        <f t="shared" si="11"/>
        <v>0</v>
      </c>
      <c r="J185" s="81"/>
      <c r="K185" s="54">
        <f t="shared" si="13"/>
        <v>0</v>
      </c>
      <c r="L185" s="81"/>
      <c r="M185" s="54">
        <f t="shared" si="14"/>
        <v>0</v>
      </c>
    </row>
    <row r="186" spans="1:13" x14ac:dyDescent="0.25">
      <c r="A186" s="39" t="str">
        <f t="shared" si="12"/>
        <v>RURALMethadone Clinics</v>
      </c>
      <c r="B186" s="51" t="s">
        <v>48</v>
      </c>
      <c r="C186" s="57" t="s">
        <v>59</v>
      </c>
      <c r="D186" s="57" t="s">
        <v>69</v>
      </c>
      <c r="E186" s="81"/>
      <c r="F186" s="81"/>
      <c r="G186" s="81"/>
      <c r="H186" s="87">
        <f t="shared" si="10"/>
        <v>0</v>
      </c>
      <c r="I186" s="87">
        <f t="shared" si="11"/>
        <v>0</v>
      </c>
      <c r="J186" s="81"/>
      <c r="K186" s="54">
        <f t="shared" si="13"/>
        <v>0</v>
      </c>
      <c r="L186" s="81"/>
      <c r="M186" s="54">
        <f t="shared" si="14"/>
        <v>0</v>
      </c>
    </row>
    <row r="187" spans="1:13" x14ac:dyDescent="0.25">
      <c r="A187" s="39" t="str">
        <f t="shared" si="12"/>
        <v>RURALFQHCs providing BH services</v>
      </c>
      <c r="B187" s="51" t="s">
        <v>49</v>
      </c>
      <c r="C187" s="57" t="s">
        <v>59</v>
      </c>
      <c r="D187" s="57" t="s">
        <v>69</v>
      </c>
      <c r="E187" s="81"/>
      <c r="F187" s="81"/>
      <c r="G187" s="81"/>
      <c r="H187" s="87">
        <f t="shared" si="10"/>
        <v>0</v>
      </c>
      <c r="I187" s="87">
        <f t="shared" si="11"/>
        <v>0</v>
      </c>
      <c r="J187" s="81"/>
      <c r="K187" s="54">
        <f t="shared" si="13"/>
        <v>0</v>
      </c>
      <c r="L187" s="81"/>
      <c r="M187" s="54">
        <f t="shared" si="14"/>
        <v>0</v>
      </c>
    </row>
    <row r="188" spans="1:13" x14ac:dyDescent="0.25">
      <c r="A188" s="39" t="str">
        <f t="shared" si="12"/>
        <v>RURALRural Health Clinics providing BH Services</v>
      </c>
      <c r="B188" s="51" t="s">
        <v>50</v>
      </c>
      <c r="C188" s="57" t="s">
        <v>59</v>
      </c>
      <c r="D188" s="57" t="s">
        <v>69</v>
      </c>
      <c r="E188" s="81"/>
      <c r="F188" s="81"/>
      <c r="G188" s="81"/>
      <c r="H188" s="87">
        <f t="shared" si="10"/>
        <v>0</v>
      </c>
      <c r="I188" s="87">
        <f t="shared" si="11"/>
        <v>0</v>
      </c>
      <c r="J188" s="81"/>
      <c r="K188" s="54">
        <f t="shared" si="13"/>
        <v>0</v>
      </c>
      <c r="L188" s="81"/>
      <c r="M188" s="54">
        <f t="shared" si="14"/>
        <v>0</v>
      </c>
    </row>
    <row r="189" spans="1:13" x14ac:dyDescent="0.25">
      <c r="A189" s="39" t="str">
        <f t="shared" si="12"/>
        <v>RURALPsychiatrists</v>
      </c>
      <c r="B189" s="51" t="s">
        <v>51</v>
      </c>
      <c r="C189" s="57" t="s">
        <v>59</v>
      </c>
      <c r="D189" s="57" t="s">
        <v>69</v>
      </c>
      <c r="E189" s="81"/>
      <c r="F189" s="81"/>
      <c r="G189" s="81"/>
      <c r="H189" s="87">
        <f t="shared" si="10"/>
        <v>0</v>
      </c>
      <c r="I189" s="87">
        <f t="shared" si="11"/>
        <v>0</v>
      </c>
      <c r="J189" s="81"/>
      <c r="K189" s="54">
        <f t="shared" si="13"/>
        <v>0</v>
      </c>
      <c r="L189" s="81"/>
      <c r="M189" s="54">
        <f t="shared" si="14"/>
        <v>0</v>
      </c>
    </row>
    <row r="190" spans="1:13" x14ac:dyDescent="0.25">
      <c r="A190" s="39" t="str">
        <f t="shared" si="12"/>
        <v>RURALPsychologists</v>
      </c>
      <c r="B190" s="51" t="s">
        <v>52</v>
      </c>
      <c r="C190" s="57" t="s">
        <v>59</v>
      </c>
      <c r="D190" s="57" t="s">
        <v>69</v>
      </c>
      <c r="E190" s="81"/>
      <c r="F190" s="81"/>
      <c r="G190" s="81"/>
      <c r="H190" s="87">
        <f t="shared" si="10"/>
        <v>0</v>
      </c>
      <c r="I190" s="87">
        <f t="shared" si="11"/>
        <v>0</v>
      </c>
      <c r="J190" s="81"/>
      <c r="K190" s="54">
        <f t="shared" si="13"/>
        <v>0</v>
      </c>
      <c r="L190" s="81"/>
      <c r="M190" s="54">
        <f t="shared" si="14"/>
        <v>0</v>
      </c>
    </row>
    <row r="191" spans="1:13" x14ac:dyDescent="0.25">
      <c r="A191" s="39" t="str">
        <f t="shared" si="12"/>
        <v>RURALSuboxone certified MDs</v>
      </c>
      <c r="B191" s="51" t="s">
        <v>53</v>
      </c>
      <c r="C191" s="57" t="s">
        <v>59</v>
      </c>
      <c r="D191" s="57" t="s">
        <v>69</v>
      </c>
      <c r="E191" s="81"/>
      <c r="F191" s="81"/>
      <c r="G191" s="81"/>
      <c r="H191" s="87">
        <f t="shared" si="10"/>
        <v>0</v>
      </c>
      <c r="I191" s="87">
        <f t="shared" si="11"/>
        <v>0</v>
      </c>
      <c r="J191" s="81"/>
      <c r="K191" s="54">
        <f t="shared" si="13"/>
        <v>0</v>
      </c>
      <c r="L191" s="81"/>
      <c r="M191" s="54">
        <f t="shared" si="14"/>
        <v>0</v>
      </c>
    </row>
    <row r="192" spans="1:13" x14ac:dyDescent="0.25">
      <c r="A192" s="39" t="str">
        <f t="shared" si="12"/>
        <v>RURALOther Licensed Independent BH Practitioners</v>
      </c>
      <c r="B192" s="51" t="s">
        <v>242</v>
      </c>
      <c r="C192" s="57" t="s">
        <v>59</v>
      </c>
      <c r="D192" s="57" t="s">
        <v>69</v>
      </c>
      <c r="E192" s="81"/>
      <c r="F192" s="81"/>
      <c r="G192" s="81"/>
      <c r="H192" s="87">
        <f t="shared" si="10"/>
        <v>0</v>
      </c>
      <c r="I192" s="87">
        <f t="shared" si="11"/>
        <v>0</v>
      </c>
      <c r="J192" s="81"/>
      <c r="K192" s="54">
        <f t="shared" si="13"/>
        <v>0</v>
      </c>
      <c r="L192" s="81"/>
      <c r="M192" s="54">
        <f t="shared" si="14"/>
        <v>0</v>
      </c>
    </row>
    <row r="193" spans="1:13" x14ac:dyDescent="0.25">
      <c r="A193" s="39" t="str">
        <f t="shared" si="12"/>
        <v>RURALInpatient Psychiatric Hospitals</v>
      </c>
      <c r="B193" s="51" t="s">
        <v>54</v>
      </c>
      <c r="C193" s="57" t="s">
        <v>59</v>
      </c>
      <c r="D193" s="57" t="s">
        <v>69</v>
      </c>
      <c r="E193" s="81"/>
      <c r="F193" s="81"/>
      <c r="G193" s="81"/>
      <c r="H193" s="87">
        <f t="shared" si="10"/>
        <v>0</v>
      </c>
      <c r="I193" s="87">
        <f t="shared" si="11"/>
        <v>0</v>
      </c>
      <c r="J193" s="81"/>
      <c r="K193" s="54">
        <f t="shared" si="13"/>
        <v>0</v>
      </c>
      <c r="L193" s="81"/>
      <c r="M193" s="54">
        <f t="shared" si="14"/>
        <v>0</v>
      </c>
    </row>
    <row r="194" spans="1:13" x14ac:dyDescent="0.25">
      <c r="A194" s="39" t="str">
        <f t="shared" si="12"/>
        <v>RURALFreestanding Psychiatric Hospitals</v>
      </c>
      <c r="B194" s="51" t="s">
        <v>40</v>
      </c>
      <c r="C194" s="57" t="s">
        <v>59</v>
      </c>
      <c r="D194" s="57" t="s">
        <v>160</v>
      </c>
      <c r="E194" s="81"/>
      <c r="F194" s="81"/>
      <c r="G194" s="81"/>
      <c r="H194" s="87">
        <f t="shared" si="10"/>
        <v>0</v>
      </c>
      <c r="I194" s="87">
        <f t="shared" si="11"/>
        <v>0</v>
      </c>
      <c r="J194" s="81"/>
      <c r="K194" s="54">
        <f t="shared" si="13"/>
        <v>0</v>
      </c>
      <c r="L194" s="81"/>
      <c r="M194" s="54">
        <f t="shared" si="14"/>
        <v>0</v>
      </c>
    </row>
    <row r="195" spans="1:13" x14ac:dyDescent="0.25">
      <c r="A195" s="39" t="str">
        <f t="shared" si="12"/>
        <v>RURALGeneral Hospitals with psychiatric units</v>
      </c>
      <c r="B195" s="51" t="s">
        <v>41</v>
      </c>
      <c r="C195" s="57" t="s">
        <v>59</v>
      </c>
      <c r="D195" s="57" t="s">
        <v>160</v>
      </c>
      <c r="E195" s="81"/>
      <c r="F195" s="81"/>
      <c r="G195" s="81"/>
      <c r="H195" s="87">
        <f t="shared" si="10"/>
        <v>0</v>
      </c>
      <c r="I195" s="87">
        <f t="shared" si="11"/>
        <v>0</v>
      </c>
      <c r="J195" s="81"/>
      <c r="K195" s="54">
        <f t="shared" si="13"/>
        <v>0</v>
      </c>
      <c r="L195" s="81"/>
      <c r="M195" s="54">
        <f t="shared" si="14"/>
        <v>0</v>
      </c>
    </row>
    <row r="196" spans="1:13" x14ac:dyDescent="0.25">
      <c r="A196" s="39" t="str">
        <f t="shared" si="12"/>
        <v>RURALPartial Hospital Programs</v>
      </c>
      <c r="B196" s="51" t="s">
        <v>42</v>
      </c>
      <c r="C196" s="57" t="s">
        <v>59</v>
      </c>
      <c r="D196" s="57" t="s">
        <v>160</v>
      </c>
      <c r="E196" s="81"/>
      <c r="F196" s="81"/>
      <c r="G196" s="81"/>
      <c r="H196" s="87">
        <f t="shared" si="10"/>
        <v>0</v>
      </c>
      <c r="I196" s="87">
        <f t="shared" si="11"/>
        <v>0</v>
      </c>
      <c r="J196" s="81"/>
      <c r="K196" s="54">
        <f t="shared" si="13"/>
        <v>0</v>
      </c>
      <c r="L196" s="81"/>
      <c r="M196" s="54">
        <f t="shared" si="14"/>
        <v>0</v>
      </c>
    </row>
    <row r="197" spans="1:13" x14ac:dyDescent="0.25">
      <c r="A197" s="39" t="str">
        <f t="shared" si="12"/>
        <v>RURALAccredited Residential Treatment Centers (ARTC)</v>
      </c>
      <c r="B197" s="51" t="s">
        <v>241</v>
      </c>
      <c r="C197" s="57" t="s">
        <v>59</v>
      </c>
      <c r="D197" s="57" t="s">
        <v>160</v>
      </c>
      <c r="E197" s="81"/>
      <c r="F197" s="81"/>
      <c r="G197" s="81"/>
      <c r="H197" s="87">
        <f t="shared" si="10"/>
        <v>0</v>
      </c>
      <c r="I197" s="87">
        <f t="shared" si="11"/>
        <v>0</v>
      </c>
      <c r="J197" s="81"/>
      <c r="K197" s="54">
        <f t="shared" si="13"/>
        <v>0</v>
      </c>
      <c r="L197" s="81"/>
      <c r="M197" s="54">
        <f t="shared" si="14"/>
        <v>0</v>
      </c>
    </row>
    <row r="198" spans="1:13" ht="25" x14ac:dyDescent="0.25">
      <c r="A198" s="39" t="str">
        <f t="shared" si="12"/>
        <v>RURALNon-Accredited Residential Treatment Center &amp; Group Homes</v>
      </c>
      <c r="B198" s="51" t="s">
        <v>43</v>
      </c>
      <c r="C198" s="57" t="s">
        <v>59</v>
      </c>
      <c r="D198" s="57" t="s">
        <v>160</v>
      </c>
      <c r="E198" s="81"/>
      <c r="F198" s="81"/>
      <c r="G198" s="81"/>
      <c r="H198" s="87">
        <f t="shared" si="10"/>
        <v>0</v>
      </c>
      <c r="I198" s="87">
        <f t="shared" si="11"/>
        <v>0</v>
      </c>
      <c r="J198" s="81"/>
      <c r="K198" s="54">
        <f t="shared" si="13"/>
        <v>0</v>
      </c>
      <c r="L198" s="81"/>
      <c r="M198" s="54">
        <f t="shared" si="14"/>
        <v>0</v>
      </c>
    </row>
    <row r="199" spans="1:13" x14ac:dyDescent="0.25">
      <c r="A199" s="39" t="str">
        <f t="shared" si="12"/>
        <v>RURALTreatment Foster Care I &amp; II</v>
      </c>
      <c r="B199" s="51" t="s">
        <v>94</v>
      </c>
      <c r="C199" s="57" t="s">
        <v>59</v>
      </c>
      <c r="D199" s="57" t="s">
        <v>160</v>
      </c>
      <c r="E199" s="81"/>
      <c r="F199" s="81"/>
      <c r="G199" s="81"/>
      <c r="H199" s="87">
        <f t="shared" si="10"/>
        <v>0</v>
      </c>
      <c r="I199" s="87">
        <f t="shared" si="11"/>
        <v>0</v>
      </c>
      <c r="J199" s="81"/>
      <c r="K199" s="54">
        <f t="shared" si="13"/>
        <v>0</v>
      </c>
      <c r="L199" s="81"/>
      <c r="M199" s="54">
        <f t="shared" si="14"/>
        <v>0</v>
      </c>
    </row>
    <row r="200" spans="1:13" x14ac:dyDescent="0.25">
      <c r="A200" s="39" t="str">
        <f t="shared" si="12"/>
        <v>RURALCore Service Agencies</v>
      </c>
      <c r="B200" s="51" t="s">
        <v>44</v>
      </c>
      <c r="C200" s="57" t="s">
        <v>59</v>
      </c>
      <c r="D200" s="57" t="s">
        <v>160</v>
      </c>
      <c r="E200" s="81"/>
      <c r="F200" s="81"/>
      <c r="G200" s="81"/>
      <c r="H200" s="87">
        <f t="shared" si="10"/>
        <v>0</v>
      </c>
      <c r="I200" s="87">
        <f t="shared" si="11"/>
        <v>0</v>
      </c>
      <c r="J200" s="81"/>
      <c r="K200" s="54">
        <f t="shared" si="13"/>
        <v>0</v>
      </c>
      <c r="L200" s="81"/>
      <c r="M200" s="54">
        <f t="shared" si="14"/>
        <v>0</v>
      </c>
    </row>
    <row r="201" spans="1:13" x14ac:dyDescent="0.25">
      <c r="A201" s="39" t="str">
        <f t="shared" si="12"/>
        <v>RURALCommunity Mental Health Centers</v>
      </c>
      <c r="B201" s="51" t="s">
        <v>93</v>
      </c>
      <c r="C201" s="57" t="s">
        <v>59</v>
      </c>
      <c r="D201" s="57" t="s">
        <v>160</v>
      </c>
      <c r="E201" s="81"/>
      <c r="F201" s="81"/>
      <c r="G201" s="81"/>
      <c r="H201" s="87">
        <f t="shared" si="10"/>
        <v>0</v>
      </c>
      <c r="I201" s="87">
        <f t="shared" si="11"/>
        <v>0</v>
      </c>
      <c r="J201" s="81"/>
      <c r="K201" s="54">
        <f t="shared" si="13"/>
        <v>0</v>
      </c>
      <c r="L201" s="81"/>
      <c r="M201" s="54">
        <f t="shared" si="14"/>
        <v>0</v>
      </c>
    </row>
    <row r="202" spans="1:13" x14ac:dyDescent="0.25">
      <c r="A202" s="39" t="str">
        <f t="shared" si="12"/>
        <v>RURALIndian Health Service and Tribal 638s providing BH</v>
      </c>
      <c r="B202" s="51" t="s">
        <v>45</v>
      </c>
      <c r="C202" s="57" t="s">
        <v>59</v>
      </c>
      <c r="D202" s="57" t="s">
        <v>160</v>
      </c>
      <c r="E202" s="81"/>
      <c r="F202" s="81"/>
      <c r="G202" s="81"/>
      <c r="H202" s="87">
        <f t="shared" ref="H202:H265" si="15">F202+G202</f>
        <v>0</v>
      </c>
      <c r="I202" s="87">
        <f t="shared" ref="I202:I265" si="16">J202+L202</f>
        <v>0</v>
      </c>
      <c r="J202" s="81"/>
      <c r="K202" s="54">
        <f t="shared" si="13"/>
        <v>0</v>
      </c>
      <c r="L202" s="81"/>
      <c r="M202" s="54">
        <f t="shared" si="14"/>
        <v>0</v>
      </c>
    </row>
    <row r="203" spans="1:13" x14ac:dyDescent="0.25">
      <c r="A203" s="39" t="str">
        <f t="shared" ref="A203:A266" si="17">C203&amp;B203</f>
        <v>RURALOutpatient Provider Agencies</v>
      </c>
      <c r="B203" s="51" t="s">
        <v>46</v>
      </c>
      <c r="C203" s="57" t="s">
        <v>59</v>
      </c>
      <c r="D203" s="57" t="s">
        <v>160</v>
      </c>
      <c r="E203" s="81"/>
      <c r="F203" s="81"/>
      <c r="G203" s="81"/>
      <c r="H203" s="87">
        <f t="shared" si="15"/>
        <v>0</v>
      </c>
      <c r="I203" s="87">
        <f t="shared" si="16"/>
        <v>0</v>
      </c>
      <c r="J203" s="81"/>
      <c r="K203" s="54">
        <f t="shared" ref="K203:K266" si="18">IFERROR(ROUND(J203/$I203,3),0)</f>
        <v>0</v>
      </c>
      <c r="L203" s="81"/>
      <c r="M203" s="54">
        <f t="shared" ref="M203:M266" si="19">IFERROR(ROUND(L203/$I203,3),0)</f>
        <v>0</v>
      </c>
    </row>
    <row r="204" spans="1:13" x14ac:dyDescent="0.25">
      <c r="A204" s="39" t="str">
        <f t="shared" si="17"/>
        <v>RURALBehavioral Management Services (BMS)</v>
      </c>
      <c r="B204" s="51" t="s">
        <v>248</v>
      </c>
      <c r="C204" s="57" t="s">
        <v>59</v>
      </c>
      <c r="D204" s="57" t="s">
        <v>160</v>
      </c>
      <c r="E204" s="81"/>
      <c r="F204" s="81"/>
      <c r="G204" s="81"/>
      <c r="H204" s="87">
        <f t="shared" si="15"/>
        <v>0</v>
      </c>
      <c r="I204" s="87">
        <f t="shared" si="16"/>
        <v>0</v>
      </c>
      <c r="J204" s="81"/>
      <c r="K204" s="54">
        <f t="shared" si="18"/>
        <v>0</v>
      </c>
      <c r="L204" s="81"/>
      <c r="M204" s="54">
        <f t="shared" si="19"/>
        <v>0</v>
      </c>
    </row>
    <row r="205" spans="1:13" x14ac:dyDescent="0.25">
      <c r="A205" s="39" t="str">
        <f t="shared" si="17"/>
        <v>RURALDay Treatment Services</v>
      </c>
      <c r="B205" s="51" t="s">
        <v>249</v>
      </c>
      <c r="C205" s="57" t="s">
        <v>59</v>
      </c>
      <c r="D205" s="57" t="s">
        <v>160</v>
      </c>
      <c r="E205" s="81"/>
      <c r="F205" s="81"/>
      <c r="G205" s="81"/>
      <c r="H205" s="87">
        <f t="shared" si="15"/>
        <v>0</v>
      </c>
      <c r="I205" s="87">
        <f t="shared" si="16"/>
        <v>0</v>
      </c>
      <c r="J205" s="81"/>
      <c r="K205" s="54">
        <f t="shared" si="18"/>
        <v>0</v>
      </c>
      <c r="L205" s="81"/>
      <c r="M205" s="54">
        <f t="shared" si="19"/>
        <v>0</v>
      </c>
    </row>
    <row r="206" spans="1:13" x14ac:dyDescent="0.25">
      <c r="A206" s="39" t="str">
        <f t="shared" si="17"/>
        <v>RURALAssertive Community Treatment (ACT)</v>
      </c>
      <c r="B206" s="51" t="s">
        <v>250</v>
      </c>
      <c r="C206" s="57" t="s">
        <v>59</v>
      </c>
      <c r="D206" s="57" t="s">
        <v>160</v>
      </c>
      <c r="E206" s="81"/>
      <c r="F206" s="81"/>
      <c r="G206" s="81"/>
      <c r="H206" s="87">
        <f t="shared" si="15"/>
        <v>0</v>
      </c>
      <c r="I206" s="87">
        <f t="shared" si="16"/>
        <v>0</v>
      </c>
      <c r="J206" s="81"/>
      <c r="K206" s="54">
        <f t="shared" si="18"/>
        <v>0</v>
      </c>
      <c r="L206" s="81"/>
      <c r="M206" s="54">
        <f t="shared" si="19"/>
        <v>0</v>
      </c>
    </row>
    <row r="207" spans="1:13" x14ac:dyDescent="0.25">
      <c r="A207" s="39" t="str">
        <f t="shared" si="17"/>
        <v>RURALMulti-Systemic Therapy (MST)</v>
      </c>
      <c r="B207" s="51" t="s">
        <v>251</v>
      </c>
      <c r="C207" s="57" t="s">
        <v>59</v>
      </c>
      <c r="D207" s="57" t="s">
        <v>160</v>
      </c>
      <c r="E207" s="81"/>
      <c r="F207" s="81"/>
      <c r="G207" s="81"/>
      <c r="H207" s="87">
        <f t="shared" si="15"/>
        <v>0</v>
      </c>
      <c r="I207" s="87">
        <f t="shared" si="16"/>
        <v>0</v>
      </c>
      <c r="J207" s="81"/>
      <c r="K207" s="54">
        <f t="shared" si="18"/>
        <v>0</v>
      </c>
      <c r="L207" s="81"/>
      <c r="M207" s="54">
        <f t="shared" si="19"/>
        <v>0</v>
      </c>
    </row>
    <row r="208" spans="1:13" x14ac:dyDescent="0.25">
      <c r="A208" s="39" t="str">
        <f t="shared" si="17"/>
        <v>RURALIntensive Outpatient Services</v>
      </c>
      <c r="B208" s="51" t="s">
        <v>47</v>
      </c>
      <c r="C208" s="57" t="s">
        <v>59</v>
      </c>
      <c r="D208" s="57" t="s">
        <v>160</v>
      </c>
      <c r="E208" s="81"/>
      <c r="F208" s="81"/>
      <c r="G208" s="81"/>
      <c r="H208" s="87">
        <f t="shared" si="15"/>
        <v>0</v>
      </c>
      <c r="I208" s="87">
        <f t="shared" si="16"/>
        <v>0</v>
      </c>
      <c r="J208" s="81"/>
      <c r="K208" s="54">
        <f t="shared" si="18"/>
        <v>0</v>
      </c>
      <c r="L208" s="81"/>
      <c r="M208" s="54">
        <f t="shared" si="19"/>
        <v>0</v>
      </c>
    </row>
    <row r="209" spans="1:13" x14ac:dyDescent="0.25">
      <c r="A209" s="39" t="str">
        <f t="shared" si="17"/>
        <v>RURALMethadone Clinics</v>
      </c>
      <c r="B209" s="51" t="s">
        <v>48</v>
      </c>
      <c r="C209" s="57" t="s">
        <v>59</v>
      </c>
      <c r="D209" s="57" t="s">
        <v>160</v>
      </c>
      <c r="E209" s="81"/>
      <c r="F209" s="81"/>
      <c r="G209" s="81"/>
      <c r="H209" s="87">
        <f t="shared" si="15"/>
        <v>0</v>
      </c>
      <c r="I209" s="87">
        <f t="shared" si="16"/>
        <v>0</v>
      </c>
      <c r="J209" s="81"/>
      <c r="K209" s="54">
        <f t="shared" si="18"/>
        <v>0</v>
      </c>
      <c r="L209" s="81"/>
      <c r="M209" s="54">
        <f t="shared" si="19"/>
        <v>0</v>
      </c>
    </row>
    <row r="210" spans="1:13" x14ac:dyDescent="0.25">
      <c r="A210" s="39" t="str">
        <f t="shared" si="17"/>
        <v>RURALFQHCs providing BH services</v>
      </c>
      <c r="B210" s="51" t="s">
        <v>49</v>
      </c>
      <c r="C210" s="57" t="s">
        <v>59</v>
      </c>
      <c r="D210" s="57" t="s">
        <v>160</v>
      </c>
      <c r="E210" s="81"/>
      <c r="F210" s="81"/>
      <c r="G210" s="81"/>
      <c r="H210" s="87">
        <f t="shared" si="15"/>
        <v>0</v>
      </c>
      <c r="I210" s="87">
        <f t="shared" si="16"/>
        <v>0</v>
      </c>
      <c r="J210" s="81"/>
      <c r="K210" s="54">
        <f t="shared" si="18"/>
        <v>0</v>
      </c>
      <c r="L210" s="81"/>
      <c r="M210" s="54">
        <f t="shared" si="19"/>
        <v>0</v>
      </c>
    </row>
    <row r="211" spans="1:13" x14ac:dyDescent="0.25">
      <c r="A211" s="39" t="str">
        <f t="shared" si="17"/>
        <v>RURALRural Health Clinics providing BH Services</v>
      </c>
      <c r="B211" s="51" t="s">
        <v>50</v>
      </c>
      <c r="C211" s="57" t="s">
        <v>59</v>
      </c>
      <c r="D211" s="57" t="s">
        <v>160</v>
      </c>
      <c r="E211" s="81"/>
      <c r="F211" s="81"/>
      <c r="G211" s="81"/>
      <c r="H211" s="87">
        <f t="shared" si="15"/>
        <v>0</v>
      </c>
      <c r="I211" s="87">
        <f t="shared" si="16"/>
        <v>0</v>
      </c>
      <c r="J211" s="81"/>
      <c r="K211" s="54">
        <f t="shared" si="18"/>
        <v>0</v>
      </c>
      <c r="L211" s="81"/>
      <c r="M211" s="54">
        <f t="shared" si="19"/>
        <v>0</v>
      </c>
    </row>
    <row r="212" spans="1:13" x14ac:dyDescent="0.25">
      <c r="A212" s="39" t="str">
        <f t="shared" si="17"/>
        <v>RURALPsychiatrists</v>
      </c>
      <c r="B212" s="51" t="s">
        <v>51</v>
      </c>
      <c r="C212" s="57" t="s">
        <v>59</v>
      </c>
      <c r="D212" s="57" t="s">
        <v>160</v>
      </c>
      <c r="E212" s="81"/>
      <c r="F212" s="81"/>
      <c r="G212" s="81"/>
      <c r="H212" s="87">
        <f t="shared" si="15"/>
        <v>0</v>
      </c>
      <c r="I212" s="87">
        <f t="shared" si="16"/>
        <v>0</v>
      </c>
      <c r="J212" s="81"/>
      <c r="K212" s="54">
        <f t="shared" si="18"/>
        <v>0</v>
      </c>
      <c r="L212" s="81"/>
      <c r="M212" s="54">
        <f t="shared" si="19"/>
        <v>0</v>
      </c>
    </row>
    <row r="213" spans="1:13" x14ac:dyDescent="0.25">
      <c r="A213" s="39" t="str">
        <f t="shared" si="17"/>
        <v>RURALPsychologists</v>
      </c>
      <c r="B213" s="51" t="s">
        <v>52</v>
      </c>
      <c r="C213" s="57" t="s">
        <v>59</v>
      </c>
      <c r="D213" s="57" t="s">
        <v>160</v>
      </c>
      <c r="E213" s="81"/>
      <c r="F213" s="81"/>
      <c r="G213" s="81"/>
      <c r="H213" s="87">
        <f t="shared" si="15"/>
        <v>0</v>
      </c>
      <c r="I213" s="87">
        <f t="shared" si="16"/>
        <v>0</v>
      </c>
      <c r="J213" s="81"/>
      <c r="K213" s="54">
        <f t="shared" si="18"/>
        <v>0</v>
      </c>
      <c r="L213" s="81"/>
      <c r="M213" s="54">
        <f t="shared" si="19"/>
        <v>0</v>
      </c>
    </row>
    <row r="214" spans="1:13" x14ac:dyDescent="0.25">
      <c r="A214" s="39" t="str">
        <f t="shared" si="17"/>
        <v>RURALSuboxone certified MDs</v>
      </c>
      <c r="B214" s="51" t="s">
        <v>53</v>
      </c>
      <c r="C214" s="57" t="s">
        <v>59</v>
      </c>
      <c r="D214" s="57" t="s">
        <v>160</v>
      </c>
      <c r="E214" s="81"/>
      <c r="F214" s="81"/>
      <c r="G214" s="81"/>
      <c r="H214" s="87">
        <f t="shared" si="15"/>
        <v>0</v>
      </c>
      <c r="I214" s="87">
        <f t="shared" si="16"/>
        <v>0</v>
      </c>
      <c r="J214" s="81"/>
      <c r="K214" s="54">
        <f t="shared" si="18"/>
        <v>0</v>
      </c>
      <c r="L214" s="81"/>
      <c r="M214" s="54">
        <f t="shared" si="19"/>
        <v>0</v>
      </c>
    </row>
    <row r="215" spans="1:13" x14ac:dyDescent="0.25">
      <c r="A215" s="39" t="str">
        <f t="shared" si="17"/>
        <v>RURALOther Licensed Independent BH Practitioners</v>
      </c>
      <c r="B215" s="51" t="s">
        <v>242</v>
      </c>
      <c r="C215" s="57" t="s">
        <v>59</v>
      </c>
      <c r="D215" s="57" t="s">
        <v>160</v>
      </c>
      <c r="E215" s="81"/>
      <c r="F215" s="81"/>
      <c r="G215" s="81"/>
      <c r="H215" s="87">
        <f t="shared" si="15"/>
        <v>0</v>
      </c>
      <c r="I215" s="87">
        <f t="shared" si="16"/>
        <v>0</v>
      </c>
      <c r="J215" s="81"/>
      <c r="K215" s="54">
        <f t="shared" si="18"/>
        <v>0</v>
      </c>
      <c r="L215" s="81"/>
      <c r="M215" s="54">
        <f t="shared" si="19"/>
        <v>0</v>
      </c>
    </row>
    <row r="216" spans="1:13" x14ac:dyDescent="0.25">
      <c r="A216" s="39" t="str">
        <f t="shared" si="17"/>
        <v>RURALInpatient Psychiatric Hospitals</v>
      </c>
      <c r="B216" s="51" t="s">
        <v>54</v>
      </c>
      <c r="C216" s="57" t="s">
        <v>59</v>
      </c>
      <c r="D216" s="57" t="s">
        <v>160</v>
      </c>
      <c r="E216" s="81"/>
      <c r="F216" s="81"/>
      <c r="G216" s="81"/>
      <c r="H216" s="87">
        <f t="shared" si="15"/>
        <v>0</v>
      </c>
      <c r="I216" s="87">
        <f t="shared" si="16"/>
        <v>0</v>
      </c>
      <c r="J216" s="81"/>
      <c r="K216" s="54">
        <f t="shared" si="18"/>
        <v>0</v>
      </c>
      <c r="L216" s="81"/>
      <c r="M216" s="54">
        <f t="shared" si="19"/>
        <v>0</v>
      </c>
    </row>
    <row r="217" spans="1:13" x14ac:dyDescent="0.25">
      <c r="A217" s="39" t="str">
        <f t="shared" si="17"/>
        <v>RURALFreestanding Psychiatric Hospitals</v>
      </c>
      <c r="B217" s="51" t="s">
        <v>40</v>
      </c>
      <c r="C217" s="57" t="s">
        <v>59</v>
      </c>
      <c r="D217" s="57" t="s">
        <v>71</v>
      </c>
      <c r="E217" s="81"/>
      <c r="F217" s="81"/>
      <c r="G217" s="81"/>
      <c r="H217" s="87">
        <f t="shared" si="15"/>
        <v>0</v>
      </c>
      <c r="I217" s="87">
        <f t="shared" si="16"/>
        <v>0</v>
      </c>
      <c r="J217" s="81"/>
      <c r="K217" s="54">
        <f t="shared" si="18"/>
        <v>0</v>
      </c>
      <c r="L217" s="81"/>
      <c r="M217" s="54">
        <f t="shared" si="19"/>
        <v>0</v>
      </c>
    </row>
    <row r="218" spans="1:13" x14ac:dyDescent="0.25">
      <c r="A218" s="39" t="str">
        <f t="shared" si="17"/>
        <v>RURALGeneral Hospitals with psychiatric units</v>
      </c>
      <c r="B218" s="51" t="s">
        <v>41</v>
      </c>
      <c r="C218" s="57" t="s">
        <v>59</v>
      </c>
      <c r="D218" s="57" t="s">
        <v>71</v>
      </c>
      <c r="E218" s="81"/>
      <c r="F218" s="81"/>
      <c r="G218" s="81"/>
      <c r="H218" s="87">
        <f t="shared" si="15"/>
        <v>0</v>
      </c>
      <c r="I218" s="87">
        <f t="shared" si="16"/>
        <v>0</v>
      </c>
      <c r="J218" s="81"/>
      <c r="K218" s="54">
        <f t="shared" si="18"/>
        <v>0</v>
      </c>
      <c r="L218" s="81"/>
      <c r="M218" s="54">
        <f t="shared" si="19"/>
        <v>0</v>
      </c>
    </row>
    <row r="219" spans="1:13" x14ac:dyDescent="0.25">
      <c r="A219" s="39" t="str">
        <f t="shared" si="17"/>
        <v>RURALPartial Hospital Programs</v>
      </c>
      <c r="B219" s="51" t="s">
        <v>42</v>
      </c>
      <c r="C219" s="57" t="s">
        <v>59</v>
      </c>
      <c r="D219" s="57" t="s">
        <v>71</v>
      </c>
      <c r="E219" s="81"/>
      <c r="F219" s="81"/>
      <c r="G219" s="81"/>
      <c r="H219" s="87">
        <f t="shared" si="15"/>
        <v>0</v>
      </c>
      <c r="I219" s="87">
        <f t="shared" si="16"/>
        <v>0</v>
      </c>
      <c r="J219" s="81"/>
      <c r="K219" s="54">
        <f t="shared" si="18"/>
        <v>0</v>
      </c>
      <c r="L219" s="81"/>
      <c r="M219" s="54">
        <f t="shared" si="19"/>
        <v>0</v>
      </c>
    </row>
    <row r="220" spans="1:13" x14ac:dyDescent="0.25">
      <c r="A220" s="39" t="str">
        <f t="shared" si="17"/>
        <v>RURALAccredited Residential Treatment Centers (ARTC)</v>
      </c>
      <c r="B220" s="51" t="s">
        <v>241</v>
      </c>
      <c r="C220" s="57" t="s">
        <v>59</v>
      </c>
      <c r="D220" s="57" t="s">
        <v>71</v>
      </c>
      <c r="E220" s="81"/>
      <c r="F220" s="81"/>
      <c r="G220" s="81"/>
      <c r="H220" s="87">
        <f t="shared" si="15"/>
        <v>0</v>
      </c>
      <c r="I220" s="87">
        <f t="shared" si="16"/>
        <v>0</v>
      </c>
      <c r="J220" s="81"/>
      <c r="K220" s="54">
        <f t="shared" si="18"/>
        <v>0</v>
      </c>
      <c r="L220" s="81"/>
      <c r="M220" s="54">
        <f t="shared" si="19"/>
        <v>0</v>
      </c>
    </row>
    <row r="221" spans="1:13" ht="25" x14ac:dyDescent="0.25">
      <c r="A221" s="39" t="str">
        <f t="shared" si="17"/>
        <v>RURALNon-Accredited Residential Treatment Center &amp; Group Homes</v>
      </c>
      <c r="B221" s="51" t="s">
        <v>43</v>
      </c>
      <c r="C221" s="57" t="s">
        <v>59</v>
      </c>
      <c r="D221" s="57" t="s">
        <v>71</v>
      </c>
      <c r="E221" s="81"/>
      <c r="F221" s="81"/>
      <c r="G221" s="81"/>
      <c r="H221" s="87">
        <f t="shared" si="15"/>
        <v>0</v>
      </c>
      <c r="I221" s="87">
        <f t="shared" si="16"/>
        <v>0</v>
      </c>
      <c r="J221" s="81"/>
      <c r="K221" s="54">
        <f t="shared" si="18"/>
        <v>0</v>
      </c>
      <c r="L221" s="81"/>
      <c r="M221" s="54">
        <f t="shared" si="19"/>
        <v>0</v>
      </c>
    </row>
    <row r="222" spans="1:13" x14ac:dyDescent="0.25">
      <c r="A222" s="39" t="str">
        <f t="shared" si="17"/>
        <v>RURALTreatment Foster Care I &amp; II</v>
      </c>
      <c r="B222" s="51" t="s">
        <v>94</v>
      </c>
      <c r="C222" s="57" t="s">
        <v>59</v>
      </c>
      <c r="D222" s="57" t="s">
        <v>71</v>
      </c>
      <c r="E222" s="81"/>
      <c r="F222" s="81"/>
      <c r="G222" s="81"/>
      <c r="H222" s="87">
        <f t="shared" si="15"/>
        <v>0</v>
      </c>
      <c r="I222" s="87">
        <f t="shared" si="16"/>
        <v>0</v>
      </c>
      <c r="J222" s="81"/>
      <c r="K222" s="54">
        <f t="shared" si="18"/>
        <v>0</v>
      </c>
      <c r="L222" s="81"/>
      <c r="M222" s="54">
        <f t="shared" si="19"/>
        <v>0</v>
      </c>
    </row>
    <row r="223" spans="1:13" x14ac:dyDescent="0.25">
      <c r="A223" s="39" t="str">
        <f t="shared" si="17"/>
        <v>RURALCore Service Agencies</v>
      </c>
      <c r="B223" s="51" t="s">
        <v>44</v>
      </c>
      <c r="C223" s="57" t="s">
        <v>59</v>
      </c>
      <c r="D223" s="57" t="s">
        <v>71</v>
      </c>
      <c r="E223" s="81"/>
      <c r="F223" s="81"/>
      <c r="G223" s="81"/>
      <c r="H223" s="87">
        <f t="shared" si="15"/>
        <v>0</v>
      </c>
      <c r="I223" s="87">
        <f t="shared" si="16"/>
        <v>0</v>
      </c>
      <c r="J223" s="81"/>
      <c r="K223" s="54">
        <f t="shared" si="18"/>
        <v>0</v>
      </c>
      <c r="L223" s="81"/>
      <c r="M223" s="54">
        <f t="shared" si="19"/>
        <v>0</v>
      </c>
    </row>
    <row r="224" spans="1:13" x14ac:dyDescent="0.25">
      <c r="A224" s="39" t="str">
        <f t="shared" si="17"/>
        <v>RURALCommunity Mental Health Centers</v>
      </c>
      <c r="B224" s="51" t="s">
        <v>93</v>
      </c>
      <c r="C224" s="57" t="s">
        <v>59</v>
      </c>
      <c r="D224" s="57" t="s">
        <v>71</v>
      </c>
      <c r="E224" s="81"/>
      <c r="F224" s="81"/>
      <c r="G224" s="81"/>
      <c r="H224" s="87">
        <f t="shared" si="15"/>
        <v>0</v>
      </c>
      <c r="I224" s="87">
        <f t="shared" si="16"/>
        <v>0</v>
      </c>
      <c r="J224" s="81"/>
      <c r="K224" s="54">
        <f t="shared" si="18"/>
        <v>0</v>
      </c>
      <c r="L224" s="81"/>
      <c r="M224" s="54">
        <f t="shared" si="19"/>
        <v>0</v>
      </c>
    </row>
    <row r="225" spans="1:13" x14ac:dyDescent="0.25">
      <c r="A225" s="39" t="str">
        <f t="shared" si="17"/>
        <v>RURALIndian Health Service and Tribal 638s providing BH</v>
      </c>
      <c r="B225" s="51" t="s">
        <v>45</v>
      </c>
      <c r="C225" s="57" t="s">
        <v>59</v>
      </c>
      <c r="D225" s="57" t="s">
        <v>71</v>
      </c>
      <c r="E225" s="81"/>
      <c r="F225" s="81"/>
      <c r="G225" s="81"/>
      <c r="H225" s="87">
        <f t="shared" si="15"/>
        <v>0</v>
      </c>
      <c r="I225" s="87">
        <f t="shared" si="16"/>
        <v>0</v>
      </c>
      <c r="J225" s="81"/>
      <c r="K225" s="54">
        <f t="shared" si="18"/>
        <v>0</v>
      </c>
      <c r="L225" s="81"/>
      <c r="M225" s="54">
        <f t="shared" si="19"/>
        <v>0</v>
      </c>
    </row>
    <row r="226" spans="1:13" x14ac:dyDescent="0.25">
      <c r="A226" s="39" t="str">
        <f t="shared" si="17"/>
        <v>RURALOutpatient Provider Agencies</v>
      </c>
      <c r="B226" s="51" t="s">
        <v>46</v>
      </c>
      <c r="C226" s="57" t="s">
        <v>59</v>
      </c>
      <c r="D226" s="57" t="s">
        <v>71</v>
      </c>
      <c r="E226" s="81"/>
      <c r="F226" s="81"/>
      <c r="G226" s="81"/>
      <c r="H226" s="87">
        <f t="shared" si="15"/>
        <v>0</v>
      </c>
      <c r="I226" s="87">
        <f t="shared" si="16"/>
        <v>0</v>
      </c>
      <c r="J226" s="81"/>
      <c r="K226" s="54">
        <f t="shared" si="18"/>
        <v>0</v>
      </c>
      <c r="L226" s="81"/>
      <c r="M226" s="54">
        <f t="shared" si="19"/>
        <v>0</v>
      </c>
    </row>
    <row r="227" spans="1:13" x14ac:dyDescent="0.25">
      <c r="A227" s="39" t="str">
        <f t="shared" si="17"/>
        <v>RURALBehavioral Management Services (BMS)</v>
      </c>
      <c r="B227" s="51" t="s">
        <v>248</v>
      </c>
      <c r="C227" s="57" t="s">
        <v>59</v>
      </c>
      <c r="D227" s="57" t="s">
        <v>71</v>
      </c>
      <c r="E227" s="81"/>
      <c r="F227" s="81"/>
      <c r="G227" s="81"/>
      <c r="H227" s="87">
        <f t="shared" si="15"/>
        <v>0</v>
      </c>
      <c r="I227" s="87">
        <f t="shared" si="16"/>
        <v>0</v>
      </c>
      <c r="J227" s="81"/>
      <c r="K227" s="54">
        <f t="shared" si="18"/>
        <v>0</v>
      </c>
      <c r="L227" s="81"/>
      <c r="M227" s="54">
        <f t="shared" si="19"/>
        <v>0</v>
      </c>
    </row>
    <row r="228" spans="1:13" x14ac:dyDescent="0.25">
      <c r="A228" s="39" t="str">
        <f t="shared" si="17"/>
        <v>RURALDay Treatment Services</v>
      </c>
      <c r="B228" s="51" t="s">
        <v>249</v>
      </c>
      <c r="C228" s="57" t="s">
        <v>59</v>
      </c>
      <c r="D228" s="57" t="s">
        <v>71</v>
      </c>
      <c r="E228" s="81"/>
      <c r="F228" s="81"/>
      <c r="G228" s="81"/>
      <c r="H228" s="87">
        <f t="shared" si="15"/>
        <v>0</v>
      </c>
      <c r="I228" s="87">
        <f t="shared" si="16"/>
        <v>0</v>
      </c>
      <c r="J228" s="81"/>
      <c r="K228" s="54">
        <f t="shared" si="18"/>
        <v>0</v>
      </c>
      <c r="L228" s="81"/>
      <c r="M228" s="54">
        <f t="shared" si="19"/>
        <v>0</v>
      </c>
    </row>
    <row r="229" spans="1:13" x14ac:dyDescent="0.25">
      <c r="A229" s="39" t="str">
        <f t="shared" si="17"/>
        <v>RURALAssertive Community Treatment (ACT)</v>
      </c>
      <c r="B229" s="51" t="s">
        <v>250</v>
      </c>
      <c r="C229" s="57" t="s">
        <v>59</v>
      </c>
      <c r="D229" s="57" t="s">
        <v>71</v>
      </c>
      <c r="E229" s="81"/>
      <c r="F229" s="81"/>
      <c r="G229" s="81"/>
      <c r="H229" s="87">
        <f t="shared" si="15"/>
        <v>0</v>
      </c>
      <c r="I229" s="87">
        <f t="shared" si="16"/>
        <v>0</v>
      </c>
      <c r="J229" s="81"/>
      <c r="K229" s="54">
        <f t="shared" si="18"/>
        <v>0</v>
      </c>
      <c r="L229" s="81"/>
      <c r="M229" s="54">
        <f t="shared" si="19"/>
        <v>0</v>
      </c>
    </row>
    <row r="230" spans="1:13" x14ac:dyDescent="0.25">
      <c r="A230" s="39" t="str">
        <f t="shared" si="17"/>
        <v>RURALMulti-Systemic Therapy (MST)</v>
      </c>
      <c r="B230" s="51" t="s">
        <v>251</v>
      </c>
      <c r="C230" s="57" t="s">
        <v>59</v>
      </c>
      <c r="D230" s="57" t="s">
        <v>71</v>
      </c>
      <c r="E230" s="81"/>
      <c r="F230" s="81"/>
      <c r="G230" s="81"/>
      <c r="H230" s="87">
        <f t="shared" si="15"/>
        <v>0</v>
      </c>
      <c r="I230" s="87">
        <f t="shared" si="16"/>
        <v>0</v>
      </c>
      <c r="J230" s="81"/>
      <c r="K230" s="54">
        <f t="shared" si="18"/>
        <v>0</v>
      </c>
      <c r="L230" s="81"/>
      <c r="M230" s="54">
        <f t="shared" si="19"/>
        <v>0</v>
      </c>
    </row>
    <row r="231" spans="1:13" x14ac:dyDescent="0.25">
      <c r="A231" s="39" t="str">
        <f t="shared" si="17"/>
        <v>RURALIntensive Outpatient Services</v>
      </c>
      <c r="B231" s="51" t="s">
        <v>47</v>
      </c>
      <c r="C231" s="57" t="s">
        <v>59</v>
      </c>
      <c r="D231" s="57" t="s">
        <v>71</v>
      </c>
      <c r="E231" s="81"/>
      <c r="F231" s="81"/>
      <c r="G231" s="81"/>
      <c r="H231" s="87">
        <f t="shared" si="15"/>
        <v>0</v>
      </c>
      <c r="I231" s="87">
        <f t="shared" si="16"/>
        <v>0</v>
      </c>
      <c r="J231" s="81"/>
      <c r="K231" s="54">
        <f t="shared" si="18"/>
        <v>0</v>
      </c>
      <c r="L231" s="81"/>
      <c r="M231" s="54">
        <f t="shared" si="19"/>
        <v>0</v>
      </c>
    </row>
    <row r="232" spans="1:13" x14ac:dyDescent="0.25">
      <c r="A232" s="39" t="str">
        <f t="shared" si="17"/>
        <v>RURALMethadone Clinics</v>
      </c>
      <c r="B232" s="51" t="s">
        <v>48</v>
      </c>
      <c r="C232" s="57" t="s">
        <v>59</v>
      </c>
      <c r="D232" s="57" t="s">
        <v>71</v>
      </c>
      <c r="E232" s="81"/>
      <c r="F232" s="81"/>
      <c r="G232" s="81"/>
      <c r="H232" s="87">
        <f t="shared" si="15"/>
        <v>0</v>
      </c>
      <c r="I232" s="87">
        <f t="shared" si="16"/>
        <v>0</v>
      </c>
      <c r="J232" s="81"/>
      <c r="K232" s="54">
        <f t="shared" si="18"/>
        <v>0</v>
      </c>
      <c r="L232" s="81"/>
      <c r="M232" s="54">
        <f t="shared" si="19"/>
        <v>0</v>
      </c>
    </row>
    <row r="233" spans="1:13" x14ac:dyDescent="0.25">
      <c r="A233" s="39" t="str">
        <f t="shared" si="17"/>
        <v>RURALFQHCs providing BH services</v>
      </c>
      <c r="B233" s="51" t="s">
        <v>49</v>
      </c>
      <c r="C233" s="57" t="s">
        <v>59</v>
      </c>
      <c r="D233" s="57" t="s">
        <v>71</v>
      </c>
      <c r="E233" s="81"/>
      <c r="F233" s="81"/>
      <c r="G233" s="81"/>
      <c r="H233" s="87">
        <f t="shared" si="15"/>
        <v>0</v>
      </c>
      <c r="I233" s="87">
        <f t="shared" si="16"/>
        <v>0</v>
      </c>
      <c r="J233" s="81"/>
      <c r="K233" s="54">
        <f t="shared" si="18"/>
        <v>0</v>
      </c>
      <c r="L233" s="81"/>
      <c r="M233" s="54">
        <f t="shared" si="19"/>
        <v>0</v>
      </c>
    </row>
    <row r="234" spans="1:13" x14ac:dyDescent="0.25">
      <c r="A234" s="39" t="str">
        <f t="shared" si="17"/>
        <v>RURALRural Health Clinics providing BH Services</v>
      </c>
      <c r="B234" s="51" t="s">
        <v>50</v>
      </c>
      <c r="C234" s="57" t="s">
        <v>59</v>
      </c>
      <c r="D234" s="57" t="s">
        <v>71</v>
      </c>
      <c r="E234" s="81"/>
      <c r="F234" s="81"/>
      <c r="G234" s="81"/>
      <c r="H234" s="87">
        <f t="shared" si="15"/>
        <v>0</v>
      </c>
      <c r="I234" s="87">
        <f t="shared" si="16"/>
        <v>0</v>
      </c>
      <c r="J234" s="81"/>
      <c r="K234" s="54">
        <f t="shared" si="18"/>
        <v>0</v>
      </c>
      <c r="L234" s="81"/>
      <c r="M234" s="54">
        <f t="shared" si="19"/>
        <v>0</v>
      </c>
    </row>
    <row r="235" spans="1:13" x14ac:dyDescent="0.25">
      <c r="A235" s="39" t="str">
        <f t="shared" si="17"/>
        <v>RURALPsychiatrists</v>
      </c>
      <c r="B235" s="51" t="s">
        <v>51</v>
      </c>
      <c r="C235" s="57" t="s">
        <v>59</v>
      </c>
      <c r="D235" s="57" t="s">
        <v>71</v>
      </c>
      <c r="E235" s="81"/>
      <c r="F235" s="81"/>
      <c r="G235" s="81"/>
      <c r="H235" s="87">
        <f t="shared" si="15"/>
        <v>0</v>
      </c>
      <c r="I235" s="87">
        <f t="shared" si="16"/>
        <v>0</v>
      </c>
      <c r="J235" s="81"/>
      <c r="K235" s="54">
        <f t="shared" si="18"/>
        <v>0</v>
      </c>
      <c r="L235" s="81"/>
      <c r="M235" s="54">
        <f t="shared" si="19"/>
        <v>0</v>
      </c>
    </row>
    <row r="236" spans="1:13" x14ac:dyDescent="0.25">
      <c r="A236" s="39" t="str">
        <f t="shared" si="17"/>
        <v>RURALPsychologists</v>
      </c>
      <c r="B236" s="51" t="s">
        <v>52</v>
      </c>
      <c r="C236" s="57" t="s">
        <v>59</v>
      </c>
      <c r="D236" s="57" t="s">
        <v>71</v>
      </c>
      <c r="E236" s="81"/>
      <c r="F236" s="81"/>
      <c r="G236" s="81"/>
      <c r="H236" s="87">
        <f t="shared" si="15"/>
        <v>0</v>
      </c>
      <c r="I236" s="87">
        <f t="shared" si="16"/>
        <v>0</v>
      </c>
      <c r="J236" s="81"/>
      <c r="K236" s="54">
        <f t="shared" si="18"/>
        <v>0</v>
      </c>
      <c r="L236" s="81"/>
      <c r="M236" s="54">
        <f t="shared" si="19"/>
        <v>0</v>
      </c>
    </row>
    <row r="237" spans="1:13" x14ac:dyDescent="0.25">
      <c r="A237" s="39" t="str">
        <f t="shared" si="17"/>
        <v>RURALSuboxone certified MDs</v>
      </c>
      <c r="B237" s="51" t="s">
        <v>53</v>
      </c>
      <c r="C237" s="57" t="s">
        <v>59</v>
      </c>
      <c r="D237" s="57" t="s">
        <v>71</v>
      </c>
      <c r="E237" s="81"/>
      <c r="F237" s="81"/>
      <c r="G237" s="81"/>
      <c r="H237" s="87">
        <f t="shared" si="15"/>
        <v>0</v>
      </c>
      <c r="I237" s="87">
        <f t="shared" si="16"/>
        <v>0</v>
      </c>
      <c r="J237" s="81"/>
      <c r="K237" s="54">
        <f t="shared" si="18"/>
        <v>0</v>
      </c>
      <c r="L237" s="81"/>
      <c r="M237" s="54">
        <f t="shared" si="19"/>
        <v>0</v>
      </c>
    </row>
    <row r="238" spans="1:13" x14ac:dyDescent="0.25">
      <c r="A238" s="39" t="str">
        <f t="shared" si="17"/>
        <v>RURALOther Licensed Independent BH Practitioners</v>
      </c>
      <c r="B238" s="51" t="s">
        <v>242</v>
      </c>
      <c r="C238" s="57" t="s">
        <v>59</v>
      </c>
      <c r="D238" s="57" t="s">
        <v>71</v>
      </c>
      <c r="E238" s="81"/>
      <c r="F238" s="81"/>
      <c r="G238" s="81"/>
      <c r="H238" s="87">
        <f t="shared" si="15"/>
        <v>0</v>
      </c>
      <c r="I238" s="87">
        <f t="shared" si="16"/>
        <v>0</v>
      </c>
      <c r="J238" s="81"/>
      <c r="K238" s="54">
        <f t="shared" si="18"/>
        <v>0</v>
      </c>
      <c r="L238" s="81"/>
      <c r="M238" s="54">
        <f t="shared" si="19"/>
        <v>0</v>
      </c>
    </row>
    <row r="239" spans="1:13" x14ac:dyDescent="0.25">
      <c r="A239" s="39" t="str">
        <f t="shared" si="17"/>
        <v>RURALInpatient Psychiatric Hospitals</v>
      </c>
      <c r="B239" s="51" t="s">
        <v>54</v>
      </c>
      <c r="C239" s="57" t="s">
        <v>59</v>
      </c>
      <c r="D239" s="57" t="s">
        <v>71</v>
      </c>
      <c r="E239" s="81"/>
      <c r="F239" s="81"/>
      <c r="G239" s="81"/>
      <c r="H239" s="87">
        <f t="shared" si="15"/>
        <v>0</v>
      </c>
      <c r="I239" s="87">
        <f t="shared" si="16"/>
        <v>0</v>
      </c>
      <c r="J239" s="81"/>
      <c r="K239" s="54">
        <f t="shared" si="18"/>
        <v>0</v>
      </c>
      <c r="L239" s="81"/>
      <c r="M239" s="54">
        <f t="shared" si="19"/>
        <v>0</v>
      </c>
    </row>
    <row r="240" spans="1:13" x14ac:dyDescent="0.25">
      <c r="A240" s="39" t="str">
        <f t="shared" si="17"/>
        <v>RURALFreestanding Psychiatric Hospitals</v>
      </c>
      <c r="B240" s="51" t="s">
        <v>40</v>
      </c>
      <c r="C240" s="57" t="s">
        <v>59</v>
      </c>
      <c r="D240" s="57" t="s">
        <v>72</v>
      </c>
      <c r="E240" s="81"/>
      <c r="F240" s="81"/>
      <c r="G240" s="81"/>
      <c r="H240" s="87">
        <f t="shared" si="15"/>
        <v>0</v>
      </c>
      <c r="I240" s="87">
        <f t="shared" si="16"/>
        <v>0</v>
      </c>
      <c r="J240" s="81"/>
      <c r="K240" s="54">
        <f t="shared" si="18"/>
        <v>0</v>
      </c>
      <c r="L240" s="81"/>
      <c r="M240" s="54">
        <f t="shared" si="19"/>
        <v>0</v>
      </c>
    </row>
    <row r="241" spans="1:13" x14ac:dyDescent="0.25">
      <c r="A241" s="39" t="str">
        <f t="shared" si="17"/>
        <v>RURALGeneral Hospitals with psychiatric units</v>
      </c>
      <c r="B241" s="51" t="s">
        <v>41</v>
      </c>
      <c r="C241" s="57" t="s">
        <v>59</v>
      </c>
      <c r="D241" s="57" t="s">
        <v>72</v>
      </c>
      <c r="E241" s="81"/>
      <c r="F241" s="81"/>
      <c r="G241" s="81"/>
      <c r="H241" s="87">
        <f t="shared" si="15"/>
        <v>0</v>
      </c>
      <c r="I241" s="87">
        <f t="shared" si="16"/>
        <v>0</v>
      </c>
      <c r="J241" s="81"/>
      <c r="K241" s="54">
        <f t="shared" si="18"/>
        <v>0</v>
      </c>
      <c r="L241" s="81"/>
      <c r="M241" s="54">
        <f t="shared" si="19"/>
        <v>0</v>
      </c>
    </row>
    <row r="242" spans="1:13" x14ac:dyDescent="0.25">
      <c r="A242" s="39" t="str">
        <f t="shared" si="17"/>
        <v>RURALPartial Hospital Programs</v>
      </c>
      <c r="B242" s="51" t="s">
        <v>42</v>
      </c>
      <c r="C242" s="57" t="s">
        <v>59</v>
      </c>
      <c r="D242" s="57" t="s">
        <v>72</v>
      </c>
      <c r="E242" s="81"/>
      <c r="F242" s="81"/>
      <c r="G242" s="81"/>
      <c r="H242" s="87">
        <f t="shared" si="15"/>
        <v>0</v>
      </c>
      <c r="I242" s="87">
        <f t="shared" si="16"/>
        <v>0</v>
      </c>
      <c r="J242" s="81"/>
      <c r="K242" s="54">
        <f t="shared" si="18"/>
        <v>0</v>
      </c>
      <c r="L242" s="81"/>
      <c r="M242" s="54">
        <f t="shared" si="19"/>
        <v>0</v>
      </c>
    </row>
    <row r="243" spans="1:13" x14ac:dyDescent="0.25">
      <c r="A243" s="39" t="str">
        <f t="shared" si="17"/>
        <v>RURALAccredited Residential Treatment Centers (ARTC)</v>
      </c>
      <c r="B243" s="51" t="s">
        <v>241</v>
      </c>
      <c r="C243" s="57" t="s">
        <v>59</v>
      </c>
      <c r="D243" s="57" t="s">
        <v>72</v>
      </c>
      <c r="E243" s="81"/>
      <c r="F243" s="81"/>
      <c r="G243" s="81"/>
      <c r="H243" s="87">
        <f t="shared" si="15"/>
        <v>0</v>
      </c>
      <c r="I243" s="87">
        <f t="shared" si="16"/>
        <v>0</v>
      </c>
      <c r="J243" s="81"/>
      <c r="K243" s="54">
        <f t="shared" si="18"/>
        <v>0</v>
      </c>
      <c r="L243" s="81"/>
      <c r="M243" s="54">
        <f t="shared" si="19"/>
        <v>0</v>
      </c>
    </row>
    <row r="244" spans="1:13" ht="25" x14ac:dyDescent="0.25">
      <c r="A244" s="39" t="str">
        <f t="shared" si="17"/>
        <v>RURALNon-Accredited Residential Treatment Center &amp; Group Homes</v>
      </c>
      <c r="B244" s="51" t="s">
        <v>43</v>
      </c>
      <c r="C244" s="57" t="s">
        <v>59</v>
      </c>
      <c r="D244" s="57" t="s">
        <v>72</v>
      </c>
      <c r="E244" s="81"/>
      <c r="F244" s="81"/>
      <c r="G244" s="81"/>
      <c r="H244" s="87">
        <f t="shared" si="15"/>
        <v>0</v>
      </c>
      <c r="I244" s="87">
        <f t="shared" si="16"/>
        <v>0</v>
      </c>
      <c r="J244" s="81"/>
      <c r="K244" s="54">
        <f t="shared" si="18"/>
        <v>0</v>
      </c>
      <c r="L244" s="81"/>
      <c r="M244" s="54">
        <f t="shared" si="19"/>
        <v>0</v>
      </c>
    </row>
    <row r="245" spans="1:13" x14ac:dyDescent="0.25">
      <c r="A245" s="39" t="str">
        <f t="shared" si="17"/>
        <v>RURALTreatment Foster Care I &amp; II</v>
      </c>
      <c r="B245" s="51" t="s">
        <v>94</v>
      </c>
      <c r="C245" s="57" t="s">
        <v>59</v>
      </c>
      <c r="D245" s="57" t="s">
        <v>72</v>
      </c>
      <c r="E245" s="81"/>
      <c r="F245" s="81"/>
      <c r="G245" s="81"/>
      <c r="H245" s="87">
        <f t="shared" si="15"/>
        <v>0</v>
      </c>
      <c r="I245" s="87">
        <f t="shared" si="16"/>
        <v>0</v>
      </c>
      <c r="J245" s="81"/>
      <c r="K245" s="54">
        <f t="shared" si="18"/>
        <v>0</v>
      </c>
      <c r="L245" s="81"/>
      <c r="M245" s="54">
        <f t="shared" si="19"/>
        <v>0</v>
      </c>
    </row>
    <row r="246" spans="1:13" x14ac:dyDescent="0.25">
      <c r="A246" s="39" t="str">
        <f t="shared" si="17"/>
        <v>RURALCore Service Agencies</v>
      </c>
      <c r="B246" s="51" t="s">
        <v>44</v>
      </c>
      <c r="C246" s="57" t="s">
        <v>59</v>
      </c>
      <c r="D246" s="57" t="s">
        <v>72</v>
      </c>
      <c r="E246" s="81"/>
      <c r="F246" s="81"/>
      <c r="G246" s="81"/>
      <c r="H246" s="87">
        <f t="shared" si="15"/>
        <v>0</v>
      </c>
      <c r="I246" s="87">
        <f t="shared" si="16"/>
        <v>0</v>
      </c>
      <c r="J246" s="81"/>
      <c r="K246" s="54">
        <f t="shared" si="18"/>
        <v>0</v>
      </c>
      <c r="L246" s="81"/>
      <c r="M246" s="54">
        <f t="shared" si="19"/>
        <v>0</v>
      </c>
    </row>
    <row r="247" spans="1:13" x14ac:dyDescent="0.25">
      <c r="A247" s="39" t="str">
        <f t="shared" si="17"/>
        <v>RURALCommunity Mental Health Centers</v>
      </c>
      <c r="B247" s="51" t="s">
        <v>93</v>
      </c>
      <c r="C247" s="57" t="s">
        <v>59</v>
      </c>
      <c r="D247" s="57" t="s">
        <v>72</v>
      </c>
      <c r="E247" s="81"/>
      <c r="F247" s="81"/>
      <c r="G247" s="81"/>
      <c r="H247" s="87">
        <f t="shared" si="15"/>
        <v>0</v>
      </c>
      <c r="I247" s="87">
        <f t="shared" si="16"/>
        <v>0</v>
      </c>
      <c r="J247" s="81"/>
      <c r="K247" s="54">
        <f t="shared" si="18"/>
        <v>0</v>
      </c>
      <c r="L247" s="81"/>
      <c r="M247" s="54">
        <f t="shared" si="19"/>
        <v>0</v>
      </c>
    </row>
    <row r="248" spans="1:13" x14ac:dyDescent="0.25">
      <c r="A248" s="39" t="str">
        <f t="shared" si="17"/>
        <v>RURALIndian Health Service and Tribal 638s providing BH</v>
      </c>
      <c r="B248" s="51" t="s">
        <v>45</v>
      </c>
      <c r="C248" s="57" t="s">
        <v>59</v>
      </c>
      <c r="D248" s="57" t="s">
        <v>72</v>
      </c>
      <c r="E248" s="81"/>
      <c r="F248" s="81"/>
      <c r="G248" s="81"/>
      <c r="H248" s="87">
        <f t="shared" si="15"/>
        <v>0</v>
      </c>
      <c r="I248" s="87">
        <f t="shared" si="16"/>
        <v>0</v>
      </c>
      <c r="J248" s="81"/>
      <c r="K248" s="54">
        <f t="shared" si="18"/>
        <v>0</v>
      </c>
      <c r="L248" s="81"/>
      <c r="M248" s="54">
        <f t="shared" si="19"/>
        <v>0</v>
      </c>
    </row>
    <row r="249" spans="1:13" x14ac:dyDescent="0.25">
      <c r="A249" s="39" t="str">
        <f t="shared" si="17"/>
        <v>RURALOutpatient Provider Agencies</v>
      </c>
      <c r="B249" s="51" t="s">
        <v>46</v>
      </c>
      <c r="C249" s="57" t="s">
        <v>59</v>
      </c>
      <c r="D249" s="57" t="s">
        <v>72</v>
      </c>
      <c r="E249" s="81"/>
      <c r="F249" s="81"/>
      <c r="G249" s="81"/>
      <c r="H249" s="87">
        <f t="shared" si="15"/>
        <v>0</v>
      </c>
      <c r="I249" s="87">
        <f t="shared" si="16"/>
        <v>0</v>
      </c>
      <c r="J249" s="81"/>
      <c r="K249" s="54">
        <f t="shared" si="18"/>
        <v>0</v>
      </c>
      <c r="L249" s="81"/>
      <c r="M249" s="54">
        <f t="shared" si="19"/>
        <v>0</v>
      </c>
    </row>
    <row r="250" spans="1:13" x14ac:dyDescent="0.25">
      <c r="A250" s="39" t="str">
        <f t="shared" si="17"/>
        <v>RURALBehavioral Management Services (BMS)</v>
      </c>
      <c r="B250" s="51" t="s">
        <v>248</v>
      </c>
      <c r="C250" s="57" t="s">
        <v>59</v>
      </c>
      <c r="D250" s="57" t="s">
        <v>72</v>
      </c>
      <c r="E250" s="81"/>
      <c r="F250" s="81"/>
      <c r="G250" s="81"/>
      <c r="H250" s="87">
        <f t="shared" si="15"/>
        <v>0</v>
      </c>
      <c r="I250" s="87">
        <f t="shared" si="16"/>
        <v>0</v>
      </c>
      <c r="J250" s="81"/>
      <c r="K250" s="54">
        <f t="shared" si="18"/>
        <v>0</v>
      </c>
      <c r="L250" s="81"/>
      <c r="M250" s="54">
        <f t="shared" si="19"/>
        <v>0</v>
      </c>
    </row>
    <row r="251" spans="1:13" x14ac:dyDescent="0.25">
      <c r="A251" s="39" t="str">
        <f t="shared" si="17"/>
        <v>RURALDay Treatment Services</v>
      </c>
      <c r="B251" s="51" t="s">
        <v>249</v>
      </c>
      <c r="C251" s="57" t="s">
        <v>59</v>
      </c>
      <c r="D251" s="57" t="s">
        <v>72</v>
      </c>
      <c r="E251" s="81"/>
      <c r="F251" s="81"/>
      <c r="G251" s="81"/>
      <c r="H251" s="87">
        <f t="shared" si="15"/>
        <v>0</v>
      </c>
      <c r="I251" s="87">
        <f t="shared" si="16"/>
        <v>0</v>
      </c>
      <c r="J251" s="81"/>
      <c r="K251" s="54">
        <f t="shared" si="18"/>
        <v>0</v>
      </c>
      <c r="L251" s="81"/>
      <c r="M251" s="54">
        <f t="shared" si="19"/>
        <v>0</v>
      </c>
    </row>
    <row r="252" spans="1:13" x14ac:dyDescent="0.25">
      <c r="A252" s="39" t="str">
        <f t="shared" si="17"/>
        <v>RURALAssertive Community Treatment (ACT)</v>
      </c>
      <c r="B252" s="51" t="s">
        <v>250</v>
      </c>
      <c r="C252" s="57" t="s">
        <v>59</v>
      </c>
      <c r="D252" s="57" t="s">
        <v>72</v>
      </c>
      <c r="E252" s="81"/>
      <c r="F252" s="81"/>
      <c r="G252" s="81"/>
      <c r="H252" s="87">
        <f t="shared" si="15"/>
        <v>0</v>
      </c>
      <c r="I252" s="87">
        <f t="shared" si="16"/>
        <v>0</v>
      </c>
      <c r="J252" s="81"/>
      <c r="K252" s="54">
        <f t="shared" si="18"/>
        <v>0</v>
      </c>
      <c r="L252" s="81"/>
      <c r="M252" s="54">
        <f t="shared" si="19"/>
        <v>0</v>
      </c>
    </row>
    <row r="253" spans="1:13" x14ac:dyDescent="0.25">
      <c r="A253" s="39" t="str">
        <f t="shared" si="17"/>
        <v>RURALMulti-Systemic Therapy (MST)</v>
      </c>
      <c r="B253" s="51" t="s">
        <v>251</v>
      </c>
      <c r="C253" s="57" t="s">
        <v>59</v>
      </c>
      <c r="D253" s="57" t="s">
        <v>72</v>
      </c>
      <c r="E253" s="81"/>
      <c r="F253" s="81"/>
      <c r="G253" s="81"/>
      <c r="H253" s="87">
        <f t="shared" si="15"/>
        <v>0</v>
      </c>
      <c r="I253" s="87">
        <f t="shared" si="16"/>
        <v>0</v>
      </c>
      <c r="J253" s="81"/>
      <c r="K253" s="54">
        <f t="shared" si="18"/>
        <v>0</v>
      </c>
      <c r="L253" s="81"/>
      <c r="M253" s="54">
        <f t="shared" si="19"/>
        <v>0</v>
      </c>
    </row>
    <row r="254" spans="1:13" x14ac:dyDescent="0.25">
      <c r="A254" s="39" t="str">
        <f t="shared" si="17"/>
        <v>RURALIntensive Outpatient Services</v>
      </c>
      <c r="B254" s="51" t="s">
        <v>47</v>
      </c>
      <c r="C254" s="57" t="s">
        <v>59</v>
      </c>
      <c r="D254" s="57" t="s">
        <v>72</v>
      </c>
      <c r="E254" s="81"/>
      <c r="F254" s="81"/>
      <c r="G254" s="81"/>
      <c r="H254" s="87">
        <f t="shared" si="15"/>
        <v>0</v>
      </c>
      <c r="I254" s="87">
        <f t="shared" si="16"/>
        <v>0</v>
      </c>
      <c r="J254" s="81"/>
      <c r="K254" s="54">
        <f t="shared" si="18"/>
        <v>0</v>
      </c>
      <c r="L254" s="81"/>
      <c r="M254" s="54">
        <f t="shared" si="19"/>
        <v>0</v>
      </c>
    </row>
    <row r="255" spans="1:13" x14ac:dyDescent="0.25">
      <c r="A255" s="39" t="str">
        <f t="shared" si="17"/>
        <v>RURALMethadone Clinics</v>
      </c>
      <c r="B255" s="51" t="s">
        <v>48</v>
      </c>
      <c r="C255" s="57" t="s">
        <v>59</v>
      </c>
      <c r="D255" s="57" t="s">
        <v>72</v>
      </c>
      <c r="E255" s="81"/>
      <c r="F255" s="81"/>
      <c r="G255" s="81"/>
      <c r="H255" s="87">
        <f t="shared" si="15"/>
        <v>0</v>
      </c>
      <c r="I255" s="87">
        <f t="shared" si="16"/>
        <v>0</v>
      </c>
      <c r="J255" s="81"/>
      <c r="K255" s="54">
        <f t="shared" si="18"/>
        <v>0</v>
      </c>
      <c r="L255" s="81"/>
      <c r="M255" s="54">
        <f t="shared" si="19"/>
        <v>0</v>
      </c>
    </row>
    <row r="256" spans="1:13" x14ac:dyDescent="0.25">
      <c r="A256" s="39" t="str">
        <f t="shared" si="17"/>
        <v>RURALFQHCs providing BH services</v>
      </c>
      <c r="B256" s="51" t="s">
        <v>49</v>
      </c>
      <c r="C256" s="57" t="s">
        <v>59</v>
      </c>
      <c r="D256" s="57" t="s">
        <v>72</v>
      </c>
      <c r="E256" s="81"/>
      <c r="F256" s="81"/>
      <c r="G256" s="81"/>
      <c r="H256" s="87">
        <f t="shared" si="15"/>
        <v>0</v>
      </c>
      <c r="I256" s="87">
        <f t="shared" si="16"/>
        <v>0</v>
      </c>
      <c r="J256" s="81"/>
      <c r="K256" s="54">
        <f t="shared" si="18"/>
        <v>0</v>
      </c>
      <c r="L256" s="81"/>
      <c r="M256" s="54">
        <f t="shared" si="19"/>
        <v>0</v>
      </c>
    </row>
    <row r="257" spans="1:13" x14ac:dyDescent="0.25">
      <c r="A257" s="39" t="str">
        <f t="shared" si="17"/>
        <v>RURALRural Health Clinics providing BH Services</v>
      </c>
      <c r="B257" s="51" t="s">
        <v>50</v>
      </c>
      <c r="C257" s="57" t="s">
        <v>59</v>
      </c>
      <c r="D257" s="57" t="s">
        <v>72</v>
      </c>
      <c r="E257" s="81"/>
      <c r="F257" s="81"/>
      <c r="G257" s="81"/>
      <c r="H257" s="87">
        <f t="shared" si="15"/>
        <v>0</v>
      </c>
      <c r="I257" s="87">
        <f t="shared" si="16"/>
        <v>0</v>
      </c>
      <c r="J257" s="81"/>
      <c r="K257" s="54">
        <f t="shared" si="18"/>
        <v>0</v>
      </c>
      <c r="L257" s="81"/>
      <c r="M257" s="54">
        <f t="shared" si="19"/>
        <v>0</v>
      </c>
    </row>
    <row r="258" spans="1:13" x14ac:dyDescent="0.25">
      <c r="A258" s="39" t="str">
        <f t="shared" si="17"/>
        <v>RURALPsychiatrists</v>
      </c>
      <c r="B258" s="51" t="s">
        <v>51</v>
      </c>
      <c r="C258" s="57" t="s">
        <v>59</v>
      </c>
      <c r="D258" s="57" t="s">
        <v>72</v>
      </c>
      <c r="E258" s="81"/>
      <c r="F258" s="81"/>
      <c r="G258" s="81"/>
      <c r="H258" s="87">
        <f t="shared" si="15"/>
        <v>0</v>
      </c>
      <c r="I258" s="87">
        <f t="shared" si="16"/>
        <v>0</v>
      </c>
      <c r="J258" s="81"/>
      <c r="K258" s="54">
        <f t="shared" si="18"/>
        <v>0</v>
      </c>
      <c r="L258" s="81"/>
      <c r="M258" s="54">
        <f t="shared" si="19"/>
        <v>0</v>
      </c>
    </row>
    <row r="259" spans="1:13" x14ac:dyDescent="0.25">
      <c r="A259" s="39" t="str">
        <f t="shared" si="17"/>
        <v>RURALPsychologists</v>
      </c>
      <c r="B259" s="51" t="s">
        <v>52</v>
      </c>
      <c r="C259" s="57" t="s">
        <v>59</v>
      </c>
      <c r="D259" s="57" t="s">
        <v>72</v>
      </c>
      <c r="E259" s="81"/>
      <c r="F259" s="81"/>
      <c r="G259" s="81"/>
      <c r="H259" s="87">
        <f t="shared" si="15"/>
        <v>0</v>
      </c>
      <c r="I259" s="87">
        <f t="shared" si="16"/>
        <v>0</v>
      </c>
      <c r="J259" s="81"/>
      <c r="K259" s="54">
        <f t="shared" si="18"/>
        <v>0</v>
      </c>
      <c r="L259" s="81"/>
      <c r="M259" s="54">
        <f t="shared" si="19"/>
        <v>0</v>
      </c>
    </row>
    <row r="260" spans="1:13" x14ac:dyDescent="0.25">
      <c r="A260" s="39" t="str">
        <f t="shared" si="17"/>
        <v>RURALSuboxone certified MDs</v>
      </c>
      <c r="B260" s="51" t="s">
        <v>53</v>
      </c>
      <c r="C260" s="57" t="s">
        <v>59</v>
      </c>
      <c r="D260" s="57" t="s">
        <v>72</v>
      </c>
      <c r="E260" s="81"/>
      <c r="F260" s="81"/>
      <c r="G260" s="81"/>
      <c r="H260" s="87">
        <f t="shared" si="15"/>
        <v>0</v>
      </c>
      <c r="I260" s="87">
        <f t="shared" si="16"/>
        <v>0</v>
      </c>
      <c r="J260" s="81"/>
      <c r="K260" s="54">
        <f t="shared" si="18"/>
        <v>0</v>
      </c>
      <c r="L260" s="81"/>
      <c r="M260" s="54">
        <f t="shared" si="19"/>
        <v>0</v>
      </c>
    </row>
    <row r="261" spans="1:13" x14ac:dyDescent="0.25">
      <c r="A261" s="39" t="str">
        <f t="shared" si="17"/>
        <v>RURALOther Licensed Independent BH Practitioners</v>
      </c>
      <c r="B261" s="51" t="s">
        <v>242</v>
      </c>
      <c r="C261" s="57" t="s">
        <v>59</v>
      </c>
      <c r="D261" s="57" t="s">
        <v>72</v>
      </c>
      <c r="E261" s="81"/>
      <c r="F261" s="81"/>
      <c r="G261" s="81"/>
      <c r="H261" s="87">
        <f t="shared" si="15"/>
        <v>0</v>
      </c>
      <c r="I261" s="87">
        <f t="shared" si="16"/>
        <v>0</v>
      </c>
      <c r="J261" s="81"/>
      <c r="K261" s="54">
        <f t="shared" si="18"/>
        <v>0</v>
      </c>
      <c r="L261" s="81"/>
      <c r="M261" s="54">
        <f t="shared" si="19"/>
        <v>0</v>
      </c>
    </row>
    <row r="262" spans="1:13" x14ac:dyDescent="0.25">
      <c r="A262" s="39" t="str">
        <f t="shared" si="17"/>
        <v>RURALInpatient Psychiatric Hospitals</v>
      </c>
      <c r="B262" s="51" t="s">
        <v>54</v>
      </c>
      <c r="C262" s="57" t="s">
        <v>59</v>
      </c>
      <c r="D262" s="57" t="s">
        <v>72</v>
      </c>
      <c r="E262" s="81"/>
      <c r="F262" s="81"/>
      <c r="G262" s="81"/>
      <c r="H262" s="87">
        <f t="shared" si="15"/>
        <v>0</v>
      </c>
      <c r="I262" s="87">
        <f t="shared" si="16"/>
        <v>0</v>
      </c>
      <c r="J262" s="81"/>
      <c r="K262" s="54">
        <f t="shared" si="18"/>
        <v>0</v>
      </c>
      <c r="L262" s="81"/>
      <c r="M262" s="54">
        <f t="shared" si="19"/>
        <v>0</v>
      </c>
    </row>
    <row r="263" spans="1:13" x14ac:dyDescent="0.25">
      <c r="A263" s="39" t="str">
        <f t="shared" si="17"/>
        <v>RURALFreestanding Psychiatric Hospitals</v>
      </c>
      <c r="B263" s="51" t="s">
        <v>40</v>
      </c>
      <c r="C263" s="57" t="s">
        <v>59</v>
      </c>
      <c r="D263" s="57" t="s">
        <v>73</v>
      </c>
      <c r="E263" s="81"/>
      <c r="F263" s="81"/>
      <c r="G263" s="81"/>
      <c r="H263" s="87">
        <f t="shared" si="15"/>
        <v>0</v>
      </c>
      <c r="I263" s="87">
        <f t="shared" si="16"/>
        <v>0</v>
      </c>
      <c r="J263" s="81"/>
      <c r="K263" s="54">
        <f t="shared" si="18"/>
        <v>0</v>
      </c>
      <c r="L263" s="81"/>
      <c r="M263" s="54">
        <f t="shared" si="19"/>
        <v>0</v>
      </c>
    </row>
    <row r="264" spans="1:13" x14ac:dyDescent="0.25">
      <c r="A264" s="39" t="str">
        <f t="shared" si="17"/>
        <v>RURALGeneral Hospitals with psychiatric units</v>
      </c>
      <c r="B264" s="51" t="s">
        <v>41</v>
      </c>
      <c r="C264" s="57" t="s">
        <v>59</v>
      </c>
      <c r="D264" s="57" t="s">
        <v>73</v>
      </c>
      <c r="E264" s="81"/>
      <c r="F264" s="81"/>
      <c r="G264" s="81"/>
      <c r="H264" s="87">
        <f t="shared" si="15"/>
        <v>0</v>
      </c>
      <c r="I264" s="87">
        <f t="shared" si="16"/>
        <v>0</v>
      </c>
      <c r="J264" s="81"/>
      <c r="K264" s="54">
        <f t="shared" si="18"/>
        <v>0</v>
      </c>
      <c r="L264" s="81"/>
      <c r="M264" s="54">
        <f t="shared" si="19"/>
        <v>0</v>
      </c>
    </row>
    <row r="265" spans="1:13" x14ac:dyDescent="0.25">
      <c r="A265" s="39" t="str">
        <f t="shared" si="17"/>
        <v>RURALPartial Hospital Programs</v>
      </c>
      <c r="B265" s="51" t="s">
        <v>42</v>
      </c>
      <c r="C265" s="57" t="s">
        <v>59</v>
      </c>
      <c r="D265" s="57" t="s">
        <v>73</v>
      </c>
      <c r="E265" s="81"/>
      <c r="F265" s="81"/>
      <c r="G265" s="81"/>
      <c r="H265" s="87">
        <f t="shared" si="15"/>
        <v>0</v>
      </c>
      <c r="I265" s="87">
        <f t="shared" si="16"/>
        <v>0</v>
      </c>
      <c r="J265" s="81"/>
      <c r="K265" s="54">
        <f t="shared" si="18"/>
        <v>0</v>
      </c>
      <c r="L265" s="81"/>
      <c r="M265" s="54">
        <f t="shared" si="19"/>
        <v>0</v>
      </c>
    </row>
    <row r="266" spans="1:13" x14ac:dyDescent="0.25">
      <c r="A266" s="39" t="str">
        <f t="shared" si="17"/>
        <v>RURALAccredited Residential Treatment Centers (ARTC)</v>
      </c>
      <c r="B266" s="51" t="s">
        <v>241</v>
      </c>
      <c r="C266" s="57" t="s">
        <v>59</v>
      </c>
      <c r="D266" s="57" t="s">
        <v>73</v>
      </c>
      <c r="E266" s="81"/>
      <c r="F266" s="81"/>
      <c r="G266" s="81"/>
      <c r="H266" s="87">
        <f t="shared" ref="H266:H329" si="20">F266+G266</f>
        <v>0</v>
      </c>
      <c r="I266" s="87">
        <f t="shared" ref="I266:I329" si="21">J266+L266</f>
        <v>0</v>
      </c>
      <c r="J266" s="81"/>
      <c r="K266" s="54">
        <f t="shared" si="18"/>
        <v>0</v>
      </c>
      <c r="L266" s="81"/>
      <c r="M266" s="54">
        <f t="shared" si="19"/>
        <v>0</v>
      </c>
    </row>
    <row r="267" spans="1:13" ht="25" x14ac:dyDescent="0.25">
      <c r="A267" s="39" t="str">
        <f t="shared" ref="A267:A330" si="22">C267&amp;B267</f>
        <v>RURALNon-Accredited Residential Treatment Center &amp; Group Homes</v>
      </c>
      <c r="B267" s="51" t="s">
        <v>43</v>
      </c>
      <c r="C267" s="57" t="s">
        <v>59</v>
      </c>
      <c r="D267" s="57" t="s">
        <v>73</v>
      </c>
      <c r="E267" s="81"/>
      <c r="F267" s="81"/>
      <c r="G267" s="81"/>
      <c r="H267" s="87">
        <f t="shared" si="20"/>
        <v>0</v>
      </c>
      <c r="I267" s="87">
        <f t="shared" si="21"/>
        <v>0</v>
      </c>
      <c r="J267" s="81"/>
      <c r="K267" s="54">
        <f t="shared" ref="K267:K330" si="23">IFERROR(ROUND(J267/$I267,3),0)</f>
        <v>0</v>
      </c>
      <c r="L267" s="81"/>
      <c r="M267" s="54">
        <f t="shared" ref="M267:M330" si="24">IFERROR(ROUND(L267/$I267,3),0)</f>
        <v>0</v>
      </c>
    </row>
    <row r="268" spans="1:13" x14ac:dyDescent="0.25">
      <c r="A268" s="39" t="str">
        <f t="shared" si="22"/>
        <v>RURALTreatment Foster Care I &amp; II</v>
      </c>
      <c r="B268" s="51" t="s">
        <v>94</v>
      </c>
      <c r="C268" s="57" t="s">
        <v>59</v>
      </c>
      <c r="D268" s="57" t="s">
        <v>73</v>
      </c>
      <c r="E268" s="81"/>
      <c r="F268" s="81"/>
      <c r="G268" s="81"/>
      <c r="H268" s="87">
        <f t="shared" si="20"/>
        <v>0</v>
      </c>
      <c r="I268" s="87">
        <f t="shared" si="21"/>
        <v>0</v>
      </c>
      <c r="J268" s="81"/>
      <c r="K268" s="54">
        <f t="shared" si="23"/>
        <v>0</v>
      </c>
      <c r="L268" s="81"/>
      <c r="M268" s="54">
        <f t="shared" si="24"/>
        <v>0</v>
      </c>
    </row>
    <row r="269" spans="1:13" x14ac:dyDescent="0.25">
      <c r="A269" s="39" t="str">
        <f t="shared" si="22"/>
        <v>RURALCore Service Agencies</v>
      </c>
      <c r="B269" s="51" t="s">
        <v>44</v>
      </c>
      <c r="C269" s="57" t="s">
        <v>59</v>
      </c>
      <c r="D269" s="57" t="s">
        <v>73</v>
      </c>
      <c r="E269" s="81"/>
      <c r="F269" s="81"/>
      <c r="G269" s="81"/>
      <c r="H269" s="87">
        <f t="shared" si="20"/>
        <v>0</v>
      </c>
      <c r="I269" s="87">
        <f t="shared" si="21"/>
        <v>0</v>
      </c>
      <c r="J269" s="81"/>
      <c r="K269" s="54">
        <f t="shared" si="23"/>
        <v>0</v>
      </c>
      <c r="L269" s="81"/>
      <c r="M269" s="54">
        <f t="shared" si="24"/>
        <v>0</v>
      </c>
    </row>
    <row r="270" spans="1:13" x14ac:dyDescent="0.25">
      <c r="A270" s="39" t="str">
        <f t="shared" si="22"/>
        <v>RURALCommunity Mental Health Centers</v>
      </c>
      <c r="B270" s="51" t="s">
        <v>93</v>
      </c>
      <c r="C270" s="57" t="s">
        <v>59</v>
      </c>
      <c r="D270" s="57" t="s">
        <v>73</v>
      </c>
      <c r="E270" s="81"/>
      <c r="F270" s="81"/>
      <c r="G270" s="81"/>
      <c r="H270" s="87">
        <f t="shared" si="20"/>
        <v>0</v>
      </c>
      <c r="I270" s="87">
        <f t="shared" si="21"/>
        <v>0</v>
      </c>
      <c r="J270" s="81"/>
      <c r="K270" s="54">
        <f t="shared" si="23"/>
        <v>0</v>
      </c>
      <c r="L270" s="81"/>
      <c r="M270" s="54">
        <f t="shared" si="24"/>
        <v>0</v>
      </c>
    </row>
    <row r="271" spans="1:13" x14ac:dyDescent="0.25">
      <c r="A271" s="39" t="str">
        <f t="shared" si="22"/>
        <v>RURALIndian Health Service and Tribal 638s providing BH</v>
      </c>
      <c r="B271" s="51" t="s">
        <v>45</v>
      </c>
      <c r="C271" s="57" t="s">
        <v>59</v>
      </c>
      <c r="D271" s="57" t="s">
        <v>73</v>
      </c>
      <c r="E271" s="81"/>
      <c r="F271" s="81"/>
      <c r="G271" s="81"/>
      <c r="H271" s="87">
        <f t="shared" si="20"/>
        <v>0</v>
      </c>
      <c r="I271" s="87">
        <f t="shared" si="21"/>
        <v>0</v>
      </c>
      <c r="J271" s="81"/>
      <c r="K271" s="54">
        <f t="shared" si="23"/>
        <v>0</v>
      </c>
      <c r="L271" s="81"/>
      <c r="M271" s="54">
        <f t="shared" si="24"/>
        <v>0</v>
      </c>
    </row>
    <row r="272" spans="1:13" x14ac:dyDescent="0.25">
      <c r="A272" s="39" t="str">
        <f t="shared" si="22"/>
        <v>RURALOutpatient Provider Agencies</v>
      </c>
      <c r="B272" s="51" t="s">
        <v>46</v>
      </c>
      <c r="C272" s="57" t="s">
        <v>59</v>
      </c>
      <c r="D272" s="57" t="s">
        <v>73</v>
      </c>
      <c r="E272" s="81"/>
      <c r="F272" s="81"/>
      <c r="G272" s="81"/>
      <c r="H272" s="87">
        <f t="shared" si="20"/>
        <v>0</v>
      </c>
      <c r="I272" s="87">
        <f t="shared" si="21"/>
        <v>0</v>
      </c>
      <c r="J272" s="81"/>
      <c r="K272" s="54">
        <f t="shared" si="23"/>
        <v>0</v>
      </c>
      <c r="L272" s="81"/>
      <c r="M272" s="54">
        <f t="shared" si="24"/>
        <v>0</v>
      </c>
    </row>
    <row r="273" spans="1:13" x14ac:dyDescent="0.25">
      <c r="A273" s="39" t="str">
        <f t="shared" si="22"/>
        <v>RURALBehavioral Management Services (BMS)</v>
      </c>
      <c r="B273" s="51" t="s">
        <v>248</v>
      </c>
      <c r="C273" s="57" t="s">
        <v>59</v>
      </c>
      <c r="D273" s="57" t="s">
        <v>73</v>
      </c>
      <c r="E273" s="81"/>
      <c r="F273" s="81"/>
      <c r="G273" s="81"/>
      <c r="H273" s="87">
        <f t="shared" si="20"/>
        <v>0</v>
      </c>
      <c r="I273" s="87">
        <f t="shared" si="21"/>
        <v>0</v>
      </c>
      <c r="J273" s="81"/>
      <c r="K273" s="54">
        <f t="shared" si="23"/>
        <v>0</v>
      </c>
      <c r="L273" s="81"/>
      <c r="M273" s="54">
        <f t="shared" si="24"/>
        <v>0</v>
      </c>
    </row>
    <row r="274" spans="1:13" x14ac:dyDescent="0.25">
      <c r="A274" s="39" t="str">
        <f t="shared" si="22"/>
        <v>RURALDay Treatment Services</v>
      </c>
      <c r="B274" s="51" t="s">
        <v>249</v>
      </c>
      <c r="C274" s="57" t="s">
        <v>59</v>
      </c>
      <c r="D274" s="57" t="s">
        <v>73</v>
      </c>
      <c r="E274" s="81"/>
      <c r="F274" s="81"/>
      <c r="G274" s="81"/>
      <c r="H274" s="87">
        <f t="shared" si="20"/>
        <v>0</v>
      </c>
      <c r="I274" s="87">
        <f t="shared" si="21"/>
        <v>0</v>
      </c>
      <c r="J274" s="81"/>
      <c r="K274" s="54">
        <f t="shared" si="23"/>
        <v>0</v>
      </c>
      <c r="L274" s="81"/>
      <c r="M274" s="54">
        <f t="shared" si="24"/>
        <v>0</v>
      </c>
    </row>
    <row r="275" spans="1:13" x14ac:dyDescent="0.25">
      <c r="A275" s="39" t="str">
        <f t="shared" si="22"/>
        <v>RURALAssertive Community Treatment (ACT)</v>
      </c>
      <c r="B275" s="51" t="s">
        <v>250</v>
      </c>
      <c r="C275" s="57" t="s">
        <v>59</v>
      </c>
      <c r="D275" s="57" t="s">
        <v>73</v>
      </c>
      <c r="E275" s="81"/>
      <c r="F275" s="81"/>
      <c r="G275" s="81"/>
      <c r="H275" s="87">
        <f t="shared" si="20"/>
        <v>0</v>
      </c>
      <c r="I275" s="87">
        <f t="shared" si="21"/>
        <v>0</v>
      </c>
      <c r="J275" s="81"/>
      <c r="K275" s="54">
        <f t="shared" si="23"/>
        <v>0</v>
      </c>
      <c r="L275" s="81"/>
      <c r="M275" s="54">
        <f t="shared" si="24"/>
        <v>0</v>
      </c>
    </row>
    <row r="276" spans="1:13" x14ac:dyDescent="0.25">
      <c r="A276" s="39" t="str">
        <f t="shared" si="22"/>
        <v>RURALMulti-Systemic Therapy (MST)</v>
      </c>
      <c r="B276" s="51" t="s">
        <v>251</v>
      </c>
      <c r="C276" s="57" t="s">
        <v>59</v>
      </c>
      <c r="D276" s="57" t="s">
        <v>73</v>
      </c>
      <c r="E276" s="81"/>
      <c r="F276" s="81"/>
      <c r="G276" s="81"/>
      <c r="H276" s="87">
        <f t="shared" si="20"/>
        <v>0</v>
      </c>
      <c r="I276" s="87">
        <f t="shared" si="21"/>
        <v>0</v>
      </c>
      <c r="J276" s="81"/>
      <c r="K276" s="54">
        <f t="shared" si="23"/>
        <v>0</v>
      </c>
      <c r="L276" s="81"/>
      <c r="M276" s="54">
        <f t="shared" si="24"/>
        <v>0</v>
      </c>
    </row>
    <row r="277" spans="1:13" x14ac:dyDescent="0.25">
      <c r="A277" s="39" t="str">
        <f t="shared" si="22"/>
        <v>RURALIntensive Outpatient Services</v>
      </c>
      <c r="B277" s="51" t="s">
        <v>47</v>
      </c>
      <c r="C277" s="57" t="s">
        <v>59</v>
      </c>
      <c r="D277" s="57" t="s">
        <v>73</v>
      </c>
      <c r="E277" s="81"/>
      <c r="F277" s="81"/>
      <c r="G277" s="81"/>
      <c r="H277" s="87">
        <f t="shared" si="20"/>
        <v>0</v>
      </c>
      <c r="I277" s="87">
        <f t="shared" si="21"/>
        <v>0</v>
      </c>
      <c r="J277" s="81"/>
      <c r="K277" s="54">
        <f t="shared" si="23"/>
        <v>0</v>
      </c>
      <c r="L277" s="81"/>
      <c r="M277" s="54">
        <f t="shared" si="24"/>
        <v>0</v>
      </c>
    </row>
    <row r="278" spans="1:13" x14ac:dyDescent="0.25">
      <c r="A278" s="39" t="str">
        <f t="shared" si="22"/>
        <v>RURALMethadone Clinics</v>
      </c>
      <c r="B278" s="51" t="s">
        <v>48</v>
      </c>
      <c r="C278" s="57" t="s">
        <v>59</v>
      </c>
      <c r="D278" s="57" t="s">
        <v>73</v>
      </c>
      <c r="E278" s="81"/>
      <c r="F278" s="81"/>
      <c r="G278" s="81"/>
      <c r="H278" s="87">
        <f t="shared" si="20"/>
        <v>0</v>
      </c>
      <c r="I278" s="87">
        <f t="shared" si="21"/>
        <v>0</v>
      </c>
      <c r="J278" s="81"/>
      <c r="K278" s="54">
        <f t="shared" si="23"/>
        <v>0</v>
      </c>
      <c r="L278" s="81"/>
      <c r="M278" s="54">
        <f t="shared" si="24"/>
        <v>0</v>
      </c>
    </row>
    <row r="279" spans="1:13" x14ac:dyDescent="0.25">
      <c r="A279" s="39" t="str">
        <f t="shared" si="22"/>
        <v>RURALFQHCs providing BH services</v>
      </c>
      <c r="B279" s="51" t="s">
        <v>49</v>
      </c>
      <c r="C279" s="57" t="s">
        <v>59</v>
      </c>
      <c r="D279" s="57" t="s">
        <v>73</v>
      </c>
      <c r="E279" s="81"/>
      <c r="F279" s="81"/>
      <c r="G279" s="81"/>
      <c r="H279" s="87">
        <f t="shared" si="20"/>
        <v>0</v>
      </c>
      <c r="I279" s="87">
        <f t="shared" si="21"/>
        <v>0</v>
      </c>
      <c r="J279" s="81"/>
      <c r="K279" s="54">
        <f t="shared" si="23"/>
        <v>0</v>
      </c>
      <c r="L279" s="81"/>
      <c r="M279" s="54">
        <f t="shared" si="24"/>
        <v>0</v>
      </c>
    </row>
    <row r="280" spans="1:13" x14ac:dyDescent="0.25">
      <c r="A280" s="39" t="str">
        <f t="shared" si="22"/>
        <v>RURALRural Health Clinics providing BH Services</v>
      </c>
      <c r="B280" s="51" t="s">
        <v>50</v>
      </c>
      <c r="C280" s="57" t="s">
        <v>59</v>
      </c>
      <c r="D280" s="57" t="s">
        <v>73</v>
      </c>
      <c r="E280" s="81"/>
      <c r="F280" s="81"/>
      <c r="G280" s="81"/>
      <c r="H280" s="87">
        <f t="shared" si="20"/>
        <v>0</v>
      </c>
      <c r="I280" s="87">
        <f t="shared" si="21"/>
        <v>0</v>
      </c>
      <c r="J280" s="81"/>
      <c r="K280" s="54">
        <f t="shared" si="23"/>
        <v>0</v>
      </c>
      <c r="L280" s="81"/>
      <c r="M280" s="54">
        <f t="shared" si="24"/>
        <v>0</v>
      </c>
    </row>
    <row r="281" spans="1:13" x14ac:dyDescent="0.25">
      <c r="A281" s="39" t="str">
        <f t="shared" si="22"/>
        <v>RURALPsychiatrists</v>
      </c>
      <c r="B281" s="51" t="s">
        <v>51</v>
      </c>
      <c r="C281" s="57" t="s">
        <v>59</v>
      </c>
      <c r="D281" s="57" t="s">
        <v>73</v>
      </c>
      <c r="E281" s="81"/>
      <c r="F281" s="81"/>
      <c r="G281" s="81"/>
      <c r="H281" s="87">
        <f t="shared" si="20"/>
        <v>0</v>
      </c>
      <c r="I281" s="87">
        <f t="shared" si="21"/>
        <v>0</v>
      </c>
      <c r="J281" s="81"/>
      <c r="K281" s="54">
        <f t="shared" si="23"/>
        <v>0</v>
      </c>
      <c r="L281" s="81"/>
      <c r="M281" s="54">
        <f t="shared" si="24"/>
        <v>0</v>
      </c>
    </row>
    <row r="282" spans="1:13" x14ac:dyDescent="0.25">
      <c r="A282" s="39" t="str">
        <f t="shared" si="22"/>
        <v>RURALPsychologists</v>
      </c>
      <c r="B282" s="51" t="s">
        <v>52</v>
      </c>
      <c r="C282" s="57" t="s">
        <v>59</v>
      </c>
      <c r="D282" s="57" t="s">
        <v>73</v>
      </c>
      <c r="E282" s="81"/>
      <c r="F282" s="81"/>
      <c r="G282" s="81"/>
      <c r="H282" s="87">
        <f t="shared" si="20"/>
        <v>0</v>
      </c>
      <c r="I282" s="87">
        <f t="shared" si="21"/>
        <v>0</v>
      </c>
      <c r="J282" s="81"/>
      <c r="K282" s="54">
        <f t="shared" si="23"/>
        <v>0</v>
      </c>
      <c r="L282" s="81"/>
      <c r="M282" s="54">
        <f t="shared" si="24"/>
        <v>0</v>
      </c>
    </row>
    <row r="283" spans="1:13" x14ac:dyDescent="0.25">
      <c r="A283" s="39" t="str">
        <f t="shared" si="22"/>
        <v>RURALSuboxone certified MDs</v>
      </c>
      <c r="B283" s="51" t="s">
        <v>53</v>
      </c>
      <c r="C283" s="57" t="s">
        <v>59</v>
      </c>
      <c r="D283" s="57" t="s">
        <v>73</v>
      </c>
      <c r="E283" s="81"/>
      <c r="F283" s="81"/>
      <c r="G283" s="81"/>
      <c r="H283" s="87">
        <f t="shared" si="20"/>
        <v>0</v>
      </c>
      <c r="I283" s="87">
        <f t="shared" si="21"/>
        <v>0</v>
      </c>
      <c r="J283" s="81"/>
      <c r="K283" s="54">
        <f t="shared" si="23"/>
        <v>0</v>
      </c>
      <c r="L283" s="81"/>
      <c r="M283" s="54">
        <f t="shared" si="24"/>
        <v>0</v>
      </c>
    </row>
    <row r="284" spans="1:13" x14ac:dyDescent="0.25">
      <c r="A284" s="39" t="str">
        <f t="shared" si="22"/>
        <v>RURALOther Licensed Independent BH Practitioners</v>
      </c>
      <c r="B284" s="51" t="s">
        <v>242</v>
      </c>
      <c r="C284" s="57" t="s">
        <v>59</v>
      </c>
      <c r="D284" s="57" t="s">
        <v>73</v>
      </c>
      <c r="E284" s="81"/>
      <c r="F284" s="81"/>
      <c r="G284" s="81"/>
      <c r="H284" s="87">
        <f t="shared" si="20"/>
        <v>0</v>
      </c>
      <c r="I284" s="87">
        <f t="shared" si="21"/>
        <v>0</v>
      </c>
      <c r="J284" s="81"/>
      <c r="K284" s="54">
        <f t="shared" si="23"/>
        <v>0</v>
      </c>
      <c r="L284" s="81"/>
      <c r="M284" s="54">
        <f t="shared" si="24"/>
        <v>0</v>
      </c>
    </row>
    <row r="285" spans="1:13" x14ac:dyDescent="0.25">
      <c r="A285" s="39" t="str">
        <f t="shared" si="22"/>
        <v>RURALInpatient Psychiatric Hospitals</v>
      </c>
      <c r="B285" s="51" t="s">
        <v>54</v>
      </c>
      <c r="C285" s="57" t="s">
        <v>59</v>
      </c>
      <c r="D285" s="57" t="s">
        <v>73</v>
      </c>
      <c r="E285" s="81"/>
      <c r="F285" s="81"/>
      <c r="G285" s="81"/>
      <c r="H285" s="87">
        <f t="shared" si="20"/>
        <v>0</v>
      </c>
      <c r="I285" s="87">
        <f t="shared" si="21"/>
        <v>0</v>
      </c>
      <c r="J285" s="81"/>
      <c r="K285" s="54">
        <f t="shared" si="23"/>
        <v>0</v>
      </c>
      <c r="L285" s="81"/>
      <c r="M285" s="54">
        <f t="shared" si="24"/>
        <v>0</v>
      </c>
    </row>
    <row r="286" spans="1:13" x14ac:dyDescent="0.25">
      <c r="A286" s="39" t="str">
        <f t="shared" si="22"/>
        <v>RURALFreestanding Psychiatric Hospitals</v>
      </c>
      <c r="B286" s="51" t="s">
        <v>40</v>
      </c>
      <c r="C286" s="57" t="s">
        <v>59</v>
      </c>
      <c r="D286" s="57" t="s">
        <v>74</v>
      </c>
      <c r="E286" s="81"/>
      <c r="F286" s="81"/>
      <c r="G286" s="81"/>
      <c r="H286" s="87">
        <f t="shared" si="20"/>
        <v>0</v>
      </c>
      <c r="I286" s="87">
        <f t="shared" si="21"/>
        <v>0</v>
      </c>
      <c r="J286" s="81"/>
      <c r="K286" s="54">
        <f t="shared" si="23"/>
        <v>0</v>
      </c>
      <c r="L286" s="81"/>
      <c r="M286" s="54">
        <f t="shared" si="24"/>
        <v>0</v>
      </c>
    </row>
    <row r="287" spans="1:13" x14ac:dyDescent="0.25">
      <c r="A287" s="39" t="str">
        <f t="shared" si="22"/>
        <v>RURALGeneral Hospitals with psychiatric units</v>
      </c>
      <c r="B287" s="51" t="s">
        <v>41</v>
      </c>
      <c r="C287" s="57" t="s">
        <v>59</v>
      </c>
      <c r="D287" s="57" t="s">
        <v>74</v>
      </c>
      <c r="E287" s="81"/>
      <c r="F287" s="81"/>
      <c r="G287" s="81"/>
      <c r="H287" s="87">
        <f t="shared" si="20"/>
        <v>0</v>
      </c>
      <c r="I287" s="87">
        <f t="shared" si="21"/>
        <v>0</v>
      </c>
      <c r="J287" s="81"/>
      <c r="K287" s="54">
        <f t="shared" si="23"/>
        <v>0</v>
      </c>
      <c r="L287" s="81"/>
      <c r="M287" s="54">
        <f t="shared" si="24"/>
        <v>0</v>
      </c>
    </row>
    <row r="288" spans="1:13" x14ac:dyDescent="0.25">
      <c r="A288" s="39" t="str">
        <f t="shared" si="22"/>
        <v>RURALPartial Hospital Programs</v>
      </c>
      <c r="B288" s="51" t="s">
        <v>42</v>
      </c>
      <c r="C288" s="57" t="s">
        <v>59</v>
      </c>
      <c r="D288" s="57" t="s">
        <v>74</v>
      </c>
      <c r="E288" s="81"/>
      <c r="F288" s="81"/>
      <c r="G288" s="81"/>
      <c r="H288" s="87">
        <f t="shared" si="20"/>
        <v>0</v>
      </c>
      <c r="I288" s="87">
        <f t="shared" si="21"/>
        <v>0</v>
      </c>
      <c r="J288" s="81"/>
      <c r="K288" s="54">
        <f t="shared" si="23"/>
        <v>0</v>
      </c>
      <c r="L288" s="81"/>
      <c r="M288" s="54">
        <f t="shared" si="24"/>
        <v>0</v>
      </c>
    </row>
    <row r="289" spans="1:13" x14ac:dyDescent="0.25">
      <c r="A289" s="39" t="str">
        <f t="shared" si="22"/>
        <v>RURALAccredited Residential Treatment Centers (ARTC)</v>
      </c>
      <c r="B289" s="51" t="s">
        <v>241</v>
      </c>
      <c r="C289" s="57" t="s">
        <v>59</v>
      </c>
      <c r="D289" s="57" t="s">
        <v>74</v>
      </c>
      <c r="E289" s="81"/>
      <c r="F289" s="81"/>
      <c r="G289" s="81"/>
      <c r="H289" s="87">
        <f t="shared" si="20"/>
        <v>0</v>
      </c>
      <c r="I289" s="87">
        <f t="shared" si="21"/>
        <v>0</v>
      </c>
      <c r="J289" s="81"/>
      <c r="K289" s="54">
        <f t="shared" si="23"/>
        <v>0</v>
      </c>
      <c r="L289" s="81"/>
      <c r="M289" s="54">
        <f t="shared" si="24"/>
        <v>0</v>
      </c>
    </row>
    <row r="290" spans="1:13" ht="25" x14ac:dyDescent="0.25">
      <c r="A290" s="39" t="str">
        <f t="shared" si="22"/>
        <v>RURALNon-Accredited Residential Treatment Center &amp; Group Homes</v>
      </c>
      <c r="B290" s="51" t="s">
        <v>43</v>
      </c>
      <c r="C290" s="57" t="s">
        <v>59</v>
      </c>
      <c r="D290" s="57" t="s">
        <v>74</v>
      </c>
      <c r="E290" s="81"/>
      <c r="F290" s="81"/>
      <c r="G290" s="81"/>
      <c r="H290" s="87">
        <f t="shared" si="20"/>
        <v>0</v>
      </c>
      <c r="I290" s="87">
        <f t="shared" si="21"/>
        <v>0</v>
      </c>
      <c r="J290" s="81"/>
      <c r="K290" s="54">
        <f t="shared" si="23"/>
        <v>0</v>
      </c>
      <c r="L290" s="81"/>
      <c r="M290" s="54">
        <f t="shared" si="24"/>
        <v>0</v>
      </c>
    </row>
    <row r="291" spans="1:13" x14ac:dyDescent="0.25">
      <c r="A291" s="39" t="str">
        <f t="shared" si="22"/>
        <v>RURALTreatment Foster Care I &amp; II</v>
      </c>
      <c r="B291" s="51" t="s">
        <v>94</v>
      </c>
      <c r="C291" s="57" t="s">
        <v>59</v>
      </c>
      <c r="D291" s="57" t="s">
        <v>74</v>
      </c>
      <c r="E291" s="81"/>
      <c r="F291" s="81"/>
      <c r="G291" s="81"/>
      <c r="H291" s="87">
        <f t="shared" si="20"/>
        <v>0</v>
      </c>
      <c r="I291" s="87">
        <f t="shared" si="21"/>
        <v>0</v>
      </c>
      <c r="J291" s="81"/>
      <c r="K291" s="54">
        <f t="shared" si="23"/>
        <v>0</v>
      </c>
      <c r="L291" s="81"/>
      <c r="M291" s="54">
        <f t="shared" si="24"/>
        <v>0</v>
      </c>
    </row>
    <row r="292" spans="1:13" x14ac:dyDescent="0.25">
      <c r="A292" s="39" t="str">
        <f t="shared" si="22"/>
        <v>RURALCore Service Agencies</v>
      </c>
      <c r="B292" s="51" t="s">
        <v>44</v>
      </c>
      <c r="C292" s="57" t="s">
        <v>59</v>
      </c>
      <c r="D292" s="57" t="s">
        <v>74</v>
      </c>
      <c r="E292" s="81"/>
      <c r="F292" s="81"/>
      <c r="G292" s="81"/>
      <c r="H292" s="87">
        <f t="shared" si="20"/>
        <v>0</v>
      </c>
      <c r="I292" s="87">
        <f t="shared" si="21"/>
        <v>0</v>
      </c>
      <c r="J292" s="81"/>
      <c r="K292" s="54">
        <f t="shared" si="23"/>
        <v>0</v>
      </c>
      <c r="L292" s="81"/>
      <c r="M292" s="54">
        <f t="shared" si="24"/>
        <v>0</v>
      </c>
    </row>
    <row r="293" spans="1:13" x14ac:dyDescent="0.25">
      <c r="A293" s="39" t="str">
        <f t="shared" si="22"/>
        <v>RURALCommunity Mental Health Centers</v>
      </c>
      <c r="B293" s="51" t="s">
        <v>93</v>
      </c>
      <c r="C293" s="57" t="s">
        <v>59</v>
      </c>
      <c r="D293" s="57" t="s">
        <v>74</v>
      </c>
      <c r="E293" s="81"/>
      <c r="F293" s="81"/>
      <c r="G293" s="81"/>
      <c r="H293" s="87">
        <f t="shared" si="20"/>
        <v>0</v>
      </c>
      <c r="I293" s="87">
        <f t="shared" si="21"/>
        <v>0</v>
      </c>
      <c r="J293" s="81"/>
      <c r="K293" s="54">
        <f t="shared" si="23"/>
        <v>0</v>
      </c>
      <c r="L293" s="81"/>
      <c r="M293" s="54">
        <f t="shared" si="24"/>
        <v>0</v>
      </c>
    </row>
    <row r="294" spans="1:13" x14ac:dyDescent="0.25">
      <c r="A294" s="39" t="str">
        <f t="shared" si="22"/>
        <v>RURALIndian Health Service and Tribal 638s providing BH</v>
      </c>
      <c r="B294" s="51" t="s">
        <v>45</v>
      </c>
      <c r="C294" s="57" t="s">
        <v>59</v>
      </c>
      <c r="D294" s="57" t="s">
        <v>74</v>
      </c>
      <c r="E294" s="81"/>
      <c r="F294" s="81"/>
      <c r="G294" s="81"/>
      <c r="H294" s="87">
        <f t="shared" si="20"/>
        <v>0</v>
      </c>
      <c r="I294" s="87">
        <f t="shared" si="21"/>
        <v>0</v>
      </c>
      <c r="J294" s="81"/>
      <c r="K294" s="54">
        <f t="shared" si="23"/>
        <v>0</v>
      </c>
      <c r="L294" s="81"/>
      <c r="M294" s="54">
        <f t="shared" si="24"/>
        <v>0</v>
      </c>
    </row>
    <row r="295" spans="1:13" x14ac:dyDescent="0.25">
      <c r="A295" s="39" t="str">
        <f t="shared" si="22"/>
        <v>RURALOutpatient Provider Agencies</v>
      </c>
      <c r="B295" s="51" t="s">
        <v>46</v>
      </c>
      <c r="C295" s="57" t="s">
        <v>59</v>
      </c>
      <c r="D295" s="57" t="s">
        <v>74</v>
      </c>
      <c r="E295" s="81"/>
      <c r="F295" s="81"/>
      <c r="G295" s="81"/>
      <c r="H295" s="87">
        <f t="shared" si="20"/>
        <v>0</v>
      </c>
      <c r="I295" s="87">
        <f t="shared" si="21"/>
        <v>0</v>
      </c>
      <c r="J295" s="81"/>
      <c r="K295" s="54">
        <f t="shared" si="23"/>
        <v>0</v>
      </c>
      <c r="L295" s="81"/>
      <c r="M295" s="54">
        <f t="shared" si="24"/>
        <v>0</v>
      </c>
    </row>
    <row r="296" spans="1:13" x14ac:dyDescent="0.25">
      <c r="A296" s="39" t="str">
        <f t="shared" si="22"/>
        <v>RURALBehavioral Management Services (BMS)</v>
      </c>
      <c r="B296" s="51" t="s">
        <v>248</v>
      </c>
      <c r="C296" s="57" t="s">
        <v>59</v>
      </c>
      <c r="D296" s="57" t="s">
        <v>74</v>
      </c>
      <c r="E296" s="81"/>
      <c r="F296" s="81"/>
      <c r="G296" s="81"/>
      <c r="H296" s="87">
        <f t="shared" si="20"/>
        <v>0</v>
      </c>
      <c r="I296" s="87">
        <f t="shared" si="21"/>
        <v>0</v>
      </c>
      <c r="J296" s="81"/>
      <c r="K296" s="54">
        <f t="shared" si="23"/>
        <v>0</v>
      </c>
      <c r="L296" s="81"/>
      <c r="M296" s="54">
        <f t="shared" si="24"/>
        <v>0</v>
      </c>
    </row>
    <row r="297" spans="1:13" x14ac:dyDescent="0.25">
      <c r="A297" s="39" t="str">
        <f t="shared" si="22"/>
        <v>RURALDay Treatment Services</v>
      </c>
      <c r="B297" s="51" t="s">
        <v>249</v>
      </c>
      <c r="C297" s="57" t="s">
        <v>59</v>
      </c>
      <c r="D297" s="57" t="s">
        <v>74</v>
      </c>
      <c r="E297" s="81"/>
      <c r="F297" s="81"/>
      <c r="G297" s="81"/>
      <c r="H297" s="87">
        <f t="shared" si="20"/>
        <v>0</v>
      </c>
      <c r="I297" s="87">
        <f t="shared" si="21"/>
        <v>0</v>
      </c>
      <c r="J297" s="81"/>
      <c r="K297" s="54">
        <f t="shared" si="23"/>
        <v>0</v>
      </c>
      <c r="L297" s="81"/>
      <c r="M297" s="54">
        <f t="shared" si="24"/>
        <v>0</v>
      </c>
    </row>
    <row r="298" spans="1:13" x14ac:dyDescent="0.25">
      <c r="A298" s="39" t="str">
        <f t="shared" si="22"/>
        <v>RURALAssertive Community Treatment (ACT)</v>
      </c>
      <c r="B298" s="51" t="s">
        <v>250</v>
      </c>
      <c r="C298" s="57" t="s">
        <v>59</v>
      </c>
      <c r="D298" s="57" t="s">
        <v>74</v>
      </c>
      <c r="E298" s="81"/>
      <c r="F298" s="81"/>
      <c r="G298" s="81"/>
      <c r="H298" s="87">
        <f t="shared" si="20"/>
        <v>0</v>
      </c>
      <c r="I298" s="87">
        <f t="shared" si="21"/>
        <v>0</v>
      </c>
      <c r="J298" s="81"/>
      <c r="K298" s="54">
        <f t="shared" si="23"/>
        <v>0</v>
      </c>
      <c r="L298" s="81"/>
      <c r="M298" s="54">
        <f t="shared" si="24"/>
        <v>0</v>
      </c>
    </row>
    <row r="299" spans="1:13" x14ac:dyDescent="0.25">
      <c r="A299" s="39" t="str">
        <f t="shared" si="22"/>
        <v>RURALMulti-Systemic Therapy (MST)</v>
      </c>
      <c r="B299" s="51" t="s">
        <v>251</v>
      </c>
      <c r="C299" s="57" t="s">
        <v>59</v>
      </c>
      <c r="D299" s="57" t="s">
        <v>74</v>
      </c>
      <c r="E299" s="81"/>
      <c r="F299" s="81"/>
      <c r="G299" s="81"/>
      <c r="H299" s="87">
        <f t="shared" si="20"/>
        <v>0</v>
      </c>
      <c r="I299" s="87">
        <f t="shared" si="21"/>
        <v>0</v>
      </c>
      <c r="J299" s="81"/>
      <c r="K299" s="54">
        <f t="shared" si="23"/>
        <v>0</v>
      </c>
      <c r="L299" s="81"/>
      <c r="M299" s="54">
        <f t="shared" si="24"/>
        <v>0</v>
      </c>
    </row>
    <row r="300" spans="1:13" x14ac:dyDescent="0.25">
      <c r="A300" s="39" t="str">
        <f t="shared" si="22"/>
        <v>RURALIntensive Outpatient Services</v>
      </c>
      <c r="B300" s="51" t="s">
        <v>47</v>
      </c>
      <c r="C300" s="57" t="s">
        <v>59</v>
      </c>
      <c r="D300" s="57" t="s">
        <v>74</v>
      </c>
      <c r="E300" s="81"/>
      <c r="F300" s="81"/>
      <c r="G300" s="81"/>
      <c r="H300" s="87">
        <f t="shared" si="20"/>
        <v>0</v>
      </c>
      <c r="I300" s="87">
        <f t="shared" si="21"/>
        <v>0</v>
      </c>
      <c r="J300" s="81"/>
      <c r="K300" s="54">
        <f t="shared" si="23"/>
        <v>0</v>
      </c>
      <c r="L300" s="81"/>
      <c r="M300" s="54">
        <f t="shared" si="24"/>
        <v>0</v>
      </c>
    </row>
    <row r="301" spans="1:13" x14ac:dyDescent="0.25">
      <c r="A301" s="39" t="str">
        <f t="shared" si="22"/>
        <v>RURALMethadone Clinics</v>
      </c>
      <c r="B301" s="51" t="s">
        <v>48</v>
      </c>
      <c r="C301" s="57" t="s">
        <v>59</v>
      </c>
      <c r="D301" s="57" t="s">
        <v>74</v>
      </c>
      <c r="E301" s="81"/>
      <c r="F301" s="81"/>
      <c r="G301" s="81"/>
      <c r="H301" s="87">
        <f t="shared" si="20"/>
        <v>0</v>
      </c>
      <c r="I301" s="87">
        <f t="shared" si="21"/>
        <v>0</v>
      </c>
      <c r="J301" s="81"/>
      <c r="K301" s="54">
        <f t="shared" si="23"/>
        <v>0</v>
      </c>
      <c r="L301" s="81"/>
      <c r="M301" s="54">
        <f t="shared" si="24"/>
        <v>0</v>
      </c>
    </row>
    <row r="302" spans="1:13" x14ac:dyDescent="0.25">
      <c r="A302" s="39" t="str">
        <f t="shared" si="22"/>
        <v>RURALFQHCs providing BH services</v>
      </c>
      <c r="B302" s="51" t="s">
        <v>49</v>
      </c>
      <c r="C302" s="57" t="s">
        <v>59</v>
      </c>
      <c r="D302" s="57" t="s">
        <v>74</v>
      </c>
      <c r="E302" s="81"/>
      <c r="F302" s="81"/>
      <c r="G302" s="81"/>
      <c r="H302" s="87">
        <f t="shared" si="20"/>
        <v>0</v>
      </c>
      <c r="I302" s="87">
        <f t="shared" si="21"/>
        <v>0</v>
      </c>
      <c r="J302" s="81"/>
      <c r="K302" s="54">
        <f t="shared" si="23"/>
        <v>0</v>
      </c>
      <c r="L302" s="81"/>
      <c r="M302" s="54">
        <f t="shared" si="24"/>
        <v>0</v>
      </c>
    </row>
    <row r="303" spans="1:13" x14ac:dyDescent="0.25">
      <c r="A303" s="39" t="str">
        <f t="shared" si="22"/>
        <v>RURALRural Health Clinics providing BH Services</v>
      </c>
      <c r="B303" s="51" t="s">
        <v>50</v>
      </c>
      <c r="C303" s="57" t="s">
        <v>59</v>
      </c>
      <c r="D303" s="57" t="s">
        <v>74</v>
      </c>
      <c r="E303" s="81"/>
      <c r="F303" s="81"/>
      <c r="G303" s="81"/>
      <c r="H303" s="87">
        <f t="shared" si="20"/>
        <v>0</v>
      </c>
      <c r="I303" s="87">
        <f t="shared" si="21"/>
        <v>0</v>
      </c>
      <c r="J303" s="81"/>
      <c r="K303" s="54">
        <f t="shared" si="23"/>
        <v>0</v>
      </c>
      <c r="L303" s="81"/>
      <c r="M303" s="54">
        <f t="shared" si="24"/>
        <v>0</v>
      </c>
    </row>
    <row r="304" spans="1:13" x14ac:dyDescent="0.25">
      <c r="A304" s="39" t="str">
        <f t="shared" si="22"/>
        <v>RURALPsychiatrists</v>
      </c>
      <c r="B304" s="51" t="s">
        <v>51</v>
      </c>
      <c r="C304" s="57" t="s">
        <v>59</v>
      </c>
      <c r="D304" s="57" t="s">
        <v>74</v>
      </c>
      <c r="E304" s="81"/>
      <c r="F304" s="81"/>
      <c r="G304" s="81"/>
      <c r="H304" s="87">
        <f t="shared" si="20"/>
        <v>0</v>
      </c>
      <c r="I304" s="87">
        <f t="shared" si="21"/>
        <v>0</v>
      </c>
      <c r="J304" s="81"/>
      <c r="K304" s="54">
        <f t="shared" si="23"/>
        <v>0</v>
      </c>
      <c r="L304" s="81"/>
      <c r="M304" s="54">
        <f t="shared" si="24"/>
        <v>0</v>
      </c>
    </row>
    <row r="305" spans="1:13" x14ac:dyDescent="0.25">
      <c r="A305" s="39" t="str">
        <f t="shared" si="22"/>
        <v>RURALPsychologists</v>
      </c>
      <c r="B305" s="51" t="s">
        <v>52</v>
      </c>
      <c r="C305" s="57" t="s">
        <v>59</v>
      </c>
      <c r="D305" s="57" t="s">
        <v>74</v>
      </c>
      <c r="E305" s="81"/>
      <c r="F305" s="81"/>
      <c r="G305" s="81"/>
      <c r="H305" s="87">
        <f t="shared" si="20"/>
        <v>0</v>
      </c>
      <c r="I305" s="87">
        <f t="shared" si="21"/>
        <v>0</v>
      </c>
      <c r="J305" s="81"/>
      <c r="K305" s="54">
        <f t="shared" si="23"/>
        <v>0</v>
      </c>
      <c r="L305" s="81"/>
      <c r="M305" s="54">
        <f t="shared" si="24"/>
        <v>0</v>
      </c>
    </row>
    <row r="306" spans="1:13" x14ac:dyDescent="0.25">
      <c r="A306" s="39" t="str">
        <f t="shared" si="22"/>
        <v>RURALSuboxone certified MDs</v>
      </c>
      <c r="B306" s="51" t="s">
        <v>53</v>
      </c>
      <c r="C306" s="57" t="s">
        <v>59</v>
      </c>
      <c r="D306" s="57" t="s">
        <v>74</v>
      </c>
      <c r="E306" s="81"/>
      <c r="F306" s="81"/>
      <c r="G306" s="81"/>
      <c r="H306" s="87">
        <f t="shared" si="20"/>
        <v>0</v>
      </c>
      <c r="I306" s="87">
        <f t="shared" si="21"/>
        <v>0</v>
      </c>
      <c r="J306" s="81"/>
      <c r="K306" s="54">
        <f t="shared" si="23"/>
        <v>0</v>
      </c>
      <c r="L306" s="81"/>
      <c r="M306" s="54">
        <f t="shared" si="24"/>
        <v>0</v>
      </c>
    </row>
    <row r="307" spans="1:13" x14ac:dyDescent="0.25">
      <c r="A307" s="39" t="str">
        <f t="shared" si="22"/>
        <v>RURALOther Licensed Independent BH Practitioners</v>
      </c>
      <c r="B307" s="51" t="s">
        <v>242</v>
      </c>
      <c r="C307" s="57" t="s">
        <v>59</v>
      </c>
      <c r="D307" s="57" t="s">
        <v>74</v>
      </c>
      <c r="E307" s="81"/>
      <c r="F307" s="81"/>
      <c r="G307" s="81"/>
      <c r="H307" s="87">
        <f t="shared" si="20"/>
        <v>0</v>
      </c>
      <c r="I307" s="87">
        <f t="shared" si="21"/>
        <v>0</v>
      </c>
      <c r="J307" s="81"/>
      <c r="K307" s="54">
        <f t="shared" si="23"/>
        <v>0</v>
      </c>
      <c r="L307" s="81"/>
      <c r="M307" s="54">
        <f t="shared" si="24"/>
        <v>0</v>
      </c>
    </row>
    <row r="308" spans="1:13" x14ac:dyDescent="0.25">
      <c r="A308" s="39" t="str">
        <f t="shared" si="22"/>
        <v>RURALInpatient Psychiatric Hospitals</v>
      </c>
      <c r="B308" s="51" t="s">
        <v>54</v>
      </c>
      <c r="C308" s="57" t="s">
        <v>59</v>
      </c>
      <c r="D308" s="57" t="s">
        <v>74</v>
      </c>
      <c r="E308" s="81"/>
      <c r="F308" s="81"/>
      <c r="G308" s="81"/>
      <c r="H308" s="87">
        <f t="shared" si="20"/>
        <v>0</v>
      </c>
      <c r="I308" s="87">
        <f t="shared" si="21"/>
        <v>0</v>
      </c>
      <c r="J308" s="81"/>
      <c r="K308" s="54">
        <f t="shared" si="23"/>
        <v>0</v>
      </c>
      <c r="L308" s="81"/>
      <c r="M308" s="54">
        <f t="shared" si="24"/>
        <v>0</v>
      </c>
    </row>
    <row r="309" spans="1:13" x14ac:dyDescent="0.25">
      <c r="A309" s="39" t="str">
        <f t="shared" si="22"/>
        <v>RURALFreestanding Psychiatric Hospitals</v>
      </c>
      <c r="B309" s="51" t="s">
        <v>40</v>
      </c>
      <c r="C309" s="57" t="s">
        <v>59</v>
      </c>
      <c r="D309" s="57" t="s">
        <v>75</v>
      </c>
      <c r="E309" s="81"/>
      <c r="F309" s="81"/>
      <c r="G309" s="81"/>
      <c r="H309" s="87">
        <f t="shared" si="20"/>
        <v>0</v>
      </c>
      <c r="I309" s="87">
        <f t="shared" si="21"/>
        <v>0</v>
      </c>
      <c r="J309" s="81"/>
      <c r="K309" s="54">
        <f t="shared" si="23"/>
        <v>0</v>
      </c>
      <c r="L309" s="81"/>
      <c r="M309" s="54">
        <f t="shared" si="24"/>
        <v>0</v>
      </c>
    </row>
    <row r="310" spans="1:13" x14ac:dyDescent="0.25">
      <c r="A310" s="39" t="str">
        <f t="shared" si="22"/>
        <v>RURALGeneral Hospitals with psychiatric units</v>
      </c>
      <c r="B310" s="51" t="s">
        <v>41</v>
      </c>
      <c r="C310" s="57" t="s">
        <v>59</v>
      </c>
      <c r="D310" s="57" t="s">
        <v>75</v>
      </c>
      <c r="E310" s="81"/>
      <c r="F310" s="81"/>
      <c r="G310" s="81"/>
      <c r="H310" s="87">
        <f t="shared" si="20"/>
        <v>0</v>
      </c>
      <c r="I310" s="87">
        <f t="shared" si="21"/>
        <v>0</v>
      </c>
      <c r="J310" s="81"/>
      <c r="K310" s="54">
        <f t="shared" si="23"/>
        <v>0</v>
      </c>
      <c r="L310" s="81"/>
      <c r="M310" s="54">
        <f t="shared" si="24"/>
        <v>0</v>
      </c>
    </row>
    <row r="311" spans="1:13" x14ac:dyDescent="0.25">
      <c r="A311" s="39" t="str">
        <f t="shared" si="22"/>
        <v>RURALPartial Hospital Programs</v>
      </c>
      <c r="B311" s="51" t="s">
        <v>42</v>
      </c>
      <c r="C311" s="57" t="s">
        <v>59</v>
      </c>
      <c r="D311" s="57" t="s">
        <v>75</v>
      </c>
      <c r="E311" s="81"/>
      <c r="F311" s="81"/>
      <c r="G311" s="81"/>
      <c r="H311" s="87">
        <f t="shared" si="20"/>
        <v>0</v>
      </c>
      <c r="I311" s="87">
        <f t="shared" si="21"/>
        <v>0</v>
      </c>
      <c r="J311" s="81"/>
      <c r="K311" s="54">
        <f t="shared" si="23"/>
        <v>0</v>
      </c>
      <c r="L311" s="81"/>
      <c r="M311" s="54">
        <f t="shared" si="24"/>
        <v>0</v>
      </c>
    </row>
    <row r="312" spans="1:13" x14ac:dyDescent="0.25">
      <c r="A312" s="39" t="str">
        <f t="shared" si="22"/>
        <v>RURALAccredited Residential Treatment Centers (ARTC)</v>
      </c>
      <c r="B312" s="51" t="s">
        <v>241</v>
      </c>
      <c r="C312" s="57" t="s">
        <v>59</v>
      </c>
      <c r="D312" s="57" t="s">
        <v>75</v>
      </c>
      <c r="E312" s="81"/>
      <c r="F312" s="81"/>
      <c r="G312" s="81"/>
      <c r="H312" s="87">
        <f t="shared" si="20"/>
        <v>0</v>
      </c>
      <c r="I312" s="87">
        <f t="shared" si="21"/>
        <v>0</v>
      </c>
      <c r="J312" s="81"/>
      <c r="K312" s="54">
        <f t="shared" si="23"/>
        <v>0</v>
      </c>
      <c r="L312" s="81"/>
      <c r="M312" s="54">
        <f t="shared" si="24"/>
        <v>0</v>
      </c>
    </row>
    <row r="313" spans="1:13" ht="25" x14ac:dyDescent="0.25">
      <c r="A313" s="39" t="str">
        <f t="shared" si="22"/>
        <v>RURALNon-Accredited Residential Treatment Center &amp; Group Homes</v>
      </c>
      <c r="B313" s="51" t="s">
        <v>43</v>
      </c>
      <c r="C313" s="57" t="s">
        <v>59</v>
      </c>
      <c r="D313" s="57" t="s">
        <v>75</v>
      </c>
      <c r="E313" s="81"/>
      <c r="F313" s="81"/>
      <c r="G313" s="81"/>
      <c r="H313" s="87">
        <f t="shared" si="20"/>
        <v>0</v>
      </c>
      <c r="I313" s="87">
        <f t="shared" si="21"/>
        <v>0</v>
      </c>
      <c r="J313" s="81"/>
      <c r="K313" s="54">
        <f t="shared" si="23"/>
        <v>0</v>
      </c>
      <c r="L313" s="81"/>
      <c r="M313" s="54">
        <f t="shared" si="24"/>
        <v>0</v>
      </c>
    </row>
    <row r="314" spans="1:13" x14ac:dyDescent="0.25">
      <c r="A314" s="39" t="str">
        <f t="shared" si="22"/>
        <v>RURALTreatment Foster Care I &amp; II</v>
      </c>
      <c r="B314" s="51" t="s">
        <v>94</v>
      </c>
      <c r="C314" s="57" t="s">
        <v>59</v>
      </c>
      <c r="D314" s="57" t="s">
        <v>75</v>
      </c>
      <c r="E314" s="81"/>
      <c r="F314" s="81"/>
      <c r="G314" s="81"/>
      <c r="H314" s="87">
        <f t="shared" si="20"/>
        <v>0</v>
      </c>
      <c r="I314" s="87">
        <f t="shared" si="21"/>
        <v>0</v>
      </c>
      <c r="J314" s="81"/>
      <c r="K314" s="54">
        <f t="shared" si="23"/>
        <v>0</v>
      </c>
      <c r="L314" s="81"/>
      <c r="M314" s="54">
        <f t="shared" si="24"/>
        <v>0</v>
      </c>
    </row>
    <row r="315" spans="1:13" x14ac:dyDescent="0.25">
      <c r="A315" s="39" t="str">
        <f t="shared" si="22"/>
        <v>RURALCore Service Agencies</v>
      </c>
      <c r="B315" s="51" t="s">
        <v>44</v>
      </c>
      <c r="C315" s="57" t="s">
        <v>59</v>
      </c>
      <c r="D315" s="57" t="s">
        <v>75</v>
      </c>
      <c r="E315" s="81"/>
      <c r="F315" s="81"/>
      <c r="G315" s="81"/>
      <c r="H315" s="87">
        <f t="shared" si="20"/>
        <v>0</v>
      </c>
      <c r="I315" s="87">
        <f t="shared" si="21"/>
        <v>0</v>
      </c>
      <c r="J315" s="81"/>
      <c r="K315" s="54">
        <f t="shared" si="23"/>
        <v>0</v>
      </c>
      <c r="L315" s="81"/>
      <c r="M315" s="54">
        <f t="shared" si="24"/>
        <v>0</v>
      </c>
    </row>
    <row r="316" spans="1:13" x14ac:dyDescent="0.25">
      <c r="A316" s="39" t="str">
        <f t="shared" si="22"/>
        <v>RURALCommunity Mental Health Centers</v>
      </c>
      <c r="B316" s="51" t="s">
        <v>93</v>
      </c>
      <c r="C316" s="57" t="s">
        <v>59</v>
      </c>
      <c r="D316" s="57" t="s">
        <v>75</v>
      </c>
      <c r="E316" s="81"/>
      <c r="F316" s="81"/>
      <c r="G316" s="81"/>
      <c r="H316" s="87">
        <f t="shared" si="20"/>
        <v>0</v>
      </c>
      <c r="I316" s="87">
        <f t="shared" si="21"/>
        <v>0</v>
      </c>
      <c r="J316" s="81"/>
      <c r="K316" s="54">
        <f t="shared" si="23"/>
        <v>0</v>
      </c>
      <c r="L316" s="81"/>
      <c r="M316" s="54">
        <f t="shared" si="24"/>
        <v>0</v>
      </c>
    </row>
    <row r="317" spans="1:13" x14ac:dyDescent="0.25">
      <c r="A317" s="39" t="str">
        <f t="shared" si="22"/>
        <v>RURALIndian Health Service and Tribal 638s providing BH</v>
      </c>
      <c r="B317" s="51" t="s">
        <v>45</v>
      </c>
      <c r="C317" s="57" t="s">
        <v>59</v>
      </c>
      <c r="D317" s="57" t="s">
        <v>75</v>
      </c>
      <c r="E317" s="81"/>
      <c r="F317" s="81"/>
      <c r="G317" s="81"/>
      <c r="H317" s="87">
        <f t="shared" si="20"/>
        <v>0</v>
      </c>
      <c r="I317" s="87">
        <f t="shared" si="21"/>
        <v>0</v>
      </c>
      <c r="J317" s="81"/>
      <c r="K317" s="54">
        <f t="shared" si="23"/>
        <v>0</v>
      </c>
      <c r="L317" s="81"/>
      <c r="M317" s="54">
        <f t="shared" si="24"/>
        <v>0</v>
      </c>
    </row>
    <row r="318" spans="1:13" x14ac:dyDescent="0.25">
      <c r="A318" s="39" t="str">
        <f t="shared" si="22"/>
        <v>RURALOutpatient Provider Agencies</v>
      </c>
      <c r="B318" s="51" t="s">
        <v>46</v>
      </c>
      <c r="C318" s="57" t="s">
        <v>59</v>
      </c>
      <c r="D318" s="57" t="s">
        <v>75</v>
      </c>
      <c r="E318" s="81"/>
      <c r="F318" s="81"/>
      <c r="G318" s="81"/>
      <c r="H318" s="87">
        <f t="shared" si="20"/>
        <v>0</v>
      </c>
      <c r="I318" s="87">
        <f t="shared" si="21"/>
        <v>0</v>
      </c>
      <c r="J318" s="81"/>
      <c r="K318" s="54">
        <f t="shared" si="23"/>
        <v>0</v>
      </c>
      <c r="L318" s="81"/>
      <c r="M318" s="54">
        <f t="shared" si="24"/>
        <v>0</v>
      </c>
    </row>
    <row r="319" spans="1:13" x14ac:dyDescent="0.25">
      <c r="A319" s="39" t="str">
        <f t="shared" si="22"/>
        <v>RURALBehavioral Management Services (BMS)</v>
      </c>
      <c r="B319" s="51" t="s">
        <v>248</v>
      </c>
      <c r="C319" s="57" t="s">
        <v>59</v>
      </c>
      <c r="D319" s="57" t="s">
        <v>75</v>
      </c>
      <c r="E319" s="81"/>
      <c r="F319" s="81"/>
      <c r="G319" s="81"/>
      <c r="H319" s="87">
        <f t="shared" si="20"/>
        <v>0</v>
      </c>
      <c r="I319" s="87">
        <f t="shared" si="21"/>
        <v>0</v>
      </c>
      <c r="J319" s="81"/>
      <c r="K319" s="54">
        <f t="shared" si="23"/>
        <v>0</v>
      </c>
      <c r="L319" s="81"/>
      <c r="M319" s="54">
        <f t="shared" si="24"/>
        <v>0</v>
      </c>
    </row>
    <row r="320" spans="1:13" x14ac:dyDescent="0.25">
      <c r="A320" s="39" t="str">
        <f t="shared" si="22"/>
        <v>RURALDay Treatment Services</v>
      </c>
      <c r="B320" s="51" t="s">
        <v>249</v>
      </c>
      <c r="C320" s="57" t="s">
        <v>59</v>
      </c>
      <c r="D320" s="57" t="s">
        <v>75</v>
      </c>
      <c r="E320" s="81"/>
      <c r="F320" s="81"/>
      <c r="G320" s="81"/>
      <c r="H320" s="87">
        <f t="shared" si="20"/>
        <v>0</v>
      </c>
      <c r="I320" s="87">
        <f t="shared" si="21"/>
        <v>0</v>
      </c>
      <c r="J320" s="81"/>
      <c r="K320" s="54">
        <f t="shared" si="23"/>
        <v>0</v>
      </c>
      <c r="L320" s="81"/>
      <c r="M320" s="54">
        <f t="shared" si="24"/>
        <v>0</v>
      </c>
    </row>
    <row r="321" spans="1:13" x14ac:dyDescent="0.25">
      <c r="A321" s="39" t="str">
        <f t="shared" si="22"/>
        <v>RURALAssertive Community Treatment (ACT)</v>
      </c>
      <c r="B321" s="51" t="s">
        <v>250</v>
      </c>
      <c r="C321" s="57" t="s">
        <v>59</v>
      </c>
      <c r="D321" s="57" t="s">
        <v>75</v>
      </c>
      <c r="E321" s="81"/>
      <c r="F321" s="81"/>
      <c r="G321" s="81"/>
      <c r="H321" s="87">
        <f t="shared" si="20"/>
        <v>0</v>
      </c>
      <c r="I321" s="87">
        <f t="shared" si="21"/>
        <v>0</v>
      </c>
      <c r="J321" s="81"/>
      <c r="K321" s="54">
        <f t="shared" si="23"/>
        <v>0</v>
      </c>
      <c r="L321" s="81"/>
      <c r="M321" s="54">
        <f t="shared" si="24"/>
        <v>0</v>
      </c>
    </row>
    <row r="322" spans="1:13" x14ac:dyDescent="0.25">
      <c r="A322" s="39" t="str">
        <f t="shared" si="22"/>
        <v>RURALMulti-Systemic Therapy (MST)</v>
      </c>
      <c r="B322" s="51" t="s">
        <v>251</v>
      </c>
      <c r="C322" s="57" t="s">
        <v>59</v>
      </c>
      <c r="D322" s="57" t="s">
        <v>75</v>
      </c>
      <c r="E322" s="81"/>
      <c r="F322" s="81"/>
      <c r="G322" s="81"/>
      <c r="H322" s="87">
        <f t="shared" si="20"/>
        <v>0</v>
      </c>
      <c r="I322" s="87">
        <f t="shared" si="21"/>
        <v>0</v>
      </c>
      <c r="J322" s="81"/>
      <c r="K322" s="54">
        <f t="shared" si="23"/>
        <v>0</v>
      </c>
      <c r="L322" s="81"/>
      <c r="M322" s="54">
        <f t="shared" si="24"/>
        <v>0</v>
      </c>
    </row>
    <row r="323" spans="1:13" x14ac:dyDescent="0.25">
      <c r="A323" s="39" t="str">
        <f t="shared" si="22"/>
        <v>RURALIntensive Outpatient Services</v>
      </c>
      <c r="B323" s="51" t="s">
        <v>47</v>
      </c>
      <c r="C323" s="57" t="s">
        <v>59</v>
      </c>
      <c r="D323" s="57" t="s">
        <v>75</v>
      </c>
      <c r="E323" s="81"/>
      <c r="F323" s="81"/>
      <c r="G323" s="81"/>
      <c r="H323" s="87">
        <f t="shared" si="20"/>
        <v>0</v>
      </c>
      <c r="I323" s="87">
        <f t="shared" si="21"/>
        <v>0</v>
      </c>
      <c r="J323" s="81"/>
      <c r="K323" s="54">
        <f t="shared" si="23"/>
        <v>0</v>
      </c>
      <c r="L323" s="81"/>
      <c r="M323" s="54">
        <f t="shared" si="24"/>
        <v>0</v>
      </c>
    </row>
    <row r="324" spans="1:13" x14ac:dyDescent="0.25">
      <c r="A324" s="39" t="str">
        <f t="shared" si="22"/>
        <v>RURALMethadone Clinics</v>
      </c>
      <c r="B324" s="51" t="s">
        <v>48</v>
      </c>
      <c r="C324" s="57" t="s">
        <v>59</v>
      </c>
      <c r="D324" s="57" t="s">
        <v>75</v>
      </c>
      <c r="E324" s="81"/>
      <c r="F324" s="81"/>
      <c r="G324" s="81"/>
      <c r="H324" s="87">
        <f t="shared" si="20"/>
        <v>0</v>
      </c>
      <c r="I324" s="87">
        <f t="shared" si="21"/>
        <v>0</v>
      </c>
      <c r="J324" s="81"/>
      <c r="K324" s="54">
        <f t="shared" si="23"/>
        <v>0</v>
      </c>
      <c r="L324" s="81"/>
      <c r="M324" s="54">
        <f t="shared" si="24"/>
        <v>0</v>
      </c>
    </row>
    <row r="325" spans="1:13" x14ac:dyDescent="0.25">
      <c r="A325" s="39" t="str">
        <f t="shared" si="22"/>
        <v>RURALFQHCs providing BH services</v>
      </c>
      <c r="B325" s="51" t="s">
        <v>49</v>
      </c>
      <c r="C325" s="57" t="s">
        <v>59</v>
      </c>
      <c r="D325" s="57" t="s">
        <v>75</v>
      </c>
      <c r="E325" s="81"/>
      <c r="F325" s="81"/>
      <c r="G325" s="81"/>
      <c r="H325" s="87">
        <f t="shared" si="20"/>
        <v>0</v>
      </c>
      <c r="I325" s="87">
        <f t="shared" si="21"/>
        <v>0</v>
      </c>
      <c r="J325" s="81"/>
      <c r="K325" s="54">
        <f t="shared" si="23"/>
        <v>0</v>
      </c>
      <c r="L325" s="81"/>
      <c r="M325" s="54">
        <f t="shared" si="24"/>
        <v>0</v>
      </c>
    </row>
    <row r="326" spans="1:13" x14ac:dyDescent="0.25">
      <c r="A326" s="39" t="str">
        <f t="shared" si="22"/>
        <v>RURALRural Health Clinics providing BH Services</v>
      </c>
      <c r="B326" s="51" t="s">
        <v>50</v>
      </c>
      <c r="C326" s="57" t="s">
        <v>59</v>
      </c>
      <c r="D326" s="57" t="s">
        <v>75</v>
      </c>
      <c r="E326" s="81"/>
      <c r="F326" s="81"/>
      <c r="G326" s="81"/>
      <c r="H326" s="87">
        <f t="shared" si="20"/>
        <v>0</v>
      </c>
      <c r="I326" s="87">
        <f t="shared" si="21"/>
        <v>0</v>
      </c>
      <c r="J326" s="81"/>
      <c r="K326" s="54">
        <f t="shared" si="23"/>
        <v>0</v>
      </c>
      <c r="L326" s="81"/>
      <c r="M326" s="54">
        <f t="shared" si="24"/>
        <v>0</v>
      </c>
    </row>
    <row r="327" spans="1:13" x14ac:dyDescent="0.25">
      <c r="A327" s="39" t="str">
        <f t="shared" si="22"/>
        <v>RURALPsychiatrists</v>
      </c>
      <c r="B327" s="51" t="s">
        <v>51</v>
      </c>
      <c r="C327" s="57" t="s">
        <v>59</v>
      </c>
      <c r="D327" s="57" t="s">
        <v>75</v>
      </c>
      <c r="E327" s="81"/>
      <c r="F327" s="81"/>
      <c r="G327" s="81"/>
      <c r="H327" s="87">
        <f t="shared" si="20"/>
        <v>0</v>
      </c>
      <c r="I327" s="87">
        <f t="shared" si="21"/>
        <v>0</v>
      </c>
      <c r="J327" s="81"/>
      <c r="K327" s="54">
        <f t="shared" si="23"/>
        <v>0</v>
      </c>
      <c r="L327" s="81"/>
      <c r="M327" s="54">
        <f t="shared" si="24"/>
        <v>0</v>
      </c>
    </row>
    <row r="328" spans="1:13" x14ac:dyDescent="0.25">
      <c r="A328" s="39" t="str">
        <f t="shared" si="22"/>
        <v>RURALPsychologists</v>
      </c>
      <c r="B328" s="51" t="s">
        <v>52</v>
      </c>
      <c r="C328" s="57" t="s">
        <v>59</v>
      </c>
      <c r="D328" s="57" t="s">
        <v>75</v>
      </c>
      <c r="E328" s="81"/>
      <c r="F328" s="81"/>
      <c r="G328" s="81"/>
      <c r="H328" s="87">
        <f t="shared" si="20"/>
        <v>0</v>
      </c>
      <c r="I328" s="87">
        <f t="shared" si="21"/>
        <v>0</v>
      </c>
      <c r="J328" s="81"/>
      <c r="K328" s="54">
        <f t="shared" si="23"/>
        <v>0</v>
      </c>
      <c r="L328" s="81"/>
      <c r="M328" s="54">
        <f t="shared" si="24"/>
        <v>0</v>
      </c>
    </row>
    <row r="329" spans="1:13" x14ac:dyDescent="0.25">
      <c r="A329" s="39" t="str">
        <f t="shared" si="22"/>
        <v>RURALSuboxone certified MDs</v>
      </c>
      <c r="B329" s="51" t="s">
        <v>53</v>
      </c>
      <c r="C329" s="57" t="s">
        <v>59</v>
      </c>
      <c r="D329" s="57" t="s">
        <v>75</v>
      </c>
      <c r="E329" s="81"/>
      <c r="F329" s="81"/>
      <c r="G329" s="81"/>
      <c r="H329" s="87">
        <f t="shared" si="20"/>
        <v>0</v>
      </c>
      <c r="I329" s="87">
        <f t="shared" si="21"/>
        <v>0</v>
      </c>
      <c r="J329" s="81"/>
      <c r="K329" s="54">
        <f t="shared" si="23"/>
        <v>0</v>
      </c>
      <c r="L329" s="81"/>
      <c r="M329" s="54">
        <f t="shared" si="24"/>
        <v>0</v>
      </c>
    </row>
    <row r="330" spans="1:13" x14ac:dyDescent="0.25">
      <c r="A330" s="39" t="str">
        <f t="shared" si="22"/>
        <v>RURALOther Licensed Independent BH Practitioners</v>
      </c>
      <c r="B330" s="51" t="s">
        <v>242</v>
      </c>
      <c r="C330" s="57" t="s">
        <v>59</v>
      </c>
      <c r="D330" s="57" t="s">
        <v>75</v>
      </c>
      <c r="E330" s="81"/>
      <c r="F330" s="81"/>
      <c r="G330" s="81"/>
      <c r="H330" s="87">
        <f t="shared" ref="H330:H393" si="25">F330+G330</f>
        <v>0</v>
      </c>
      <c r="I330" s="87">
        <f t="shared" ref="I330:I393" si="26">J330+L330</f>
        <v>0</v>
      </c>
      <c r="J330" s="81"/>
      <c r="K330" s="54">
        <f t="shared" si="23"/>
        <v>0</v>
      </c>
      <c r="L330" s="81"/>
      <c r="M330" s="54">
        <f t="shared" si="24"/>
        <v>0</v>
      </c>
    </row>
    <row r="331" spans="1:13" x14ac:dyDescent="0.25">
      <c r="A331" s="39" t="str">
        <f t="shared" ref="A331:A394" si="27">C331&amp;B331</f>
        <v>RURALInpatient Psychiatric Hospitals</v>
      </c>
      <c r="B331" s="51" t="s">
        <v>54</v>
      </c>
      <c r="C331" s="57" t="s">
        <v>59</v>
      </c>
      <c r="D331" s="57" t="s">
        <v>75</v>
      </c>
      <c r="E331" s="81"/>
      <c r="F331" s="81"/>
      <c r="G331" s="81"/>
      <c r="H331" s="87">
        <f t="shared" si="25"/>
        <v>0</v>
      </c>
      <c r="I331" s="87">
        <f t="shared" si="26"/>
        <v>0</v>
      </c>
      <c r="J331" s="81"/>
      <c r="K331" s="54">
        <f t="shared" ref="K331:K394" si="28">IFERROR(ROUND(J331/$I331,3),0)</f>
        <v>0</v>
      </c>
      <c r="L331" s="81"/>
      <c r="M331" s="54">
        <f t="shared" ref="M331:M394" si="29">IFERROR(ROUND(L331/$I331,3),0)</f>
        <v>0</v>
      </c>
    </row>
    <row r="332" spans="1:13" x14ac:dyDescent="0.25">
      <c r="A332" s="39" t="str">
        <f t="shared" si="27"/>
        <v>RURALFreestanding Psychiatric Hospitals</v>
      </c>
      <c r="B332" s="51" t="s">
        <v>40</v>
      </c>
      <c r="C332" s="57" t="s">
        <v>59</v>
      </c>
      <c r="D332" s="57" t="s">
        <v>76</v>
      </c>
      <c r="E332" s="81"/>
      <c r="F332" s="81"/>
      <c r="G332" s="81"/>
      <c r="H332" s="87">
        <f t="shared" si="25"/>
        <v>0</v>
      </c>
      <c r="I332" s="87">
        <f t="shared" si="26"/>
        <v>0</v>
      </c>
      <c r="J332" s="81"/>
      <c r="K332" s="54">
        <f t="shared" si="28"/>
        <v>0</v>
      </c>
      <c r="L332" s="81"/>
      <c r="M332" s="54">
        <f t="shared" si="29"/>
        <v>0</v>
      </c>
    </row>
    <row r="333" spans="1:13" x14ac:dyDescent="0.25">
      <c r="A333" s="39" t="str">
        <f t="shared" si="27"/>
        <v>RURALGeneral Hospitals with psychiatric units</v>
      </c>
      <c r="B333" s="51" t="s">
        <v>41</v>
      </c>
      <c r="C333" s="57" t="s">
        <v>59</v>
      </c>
      <c r="D333" s="57" t="s">
        <v>76</v>
      </c>
      <c r="E333" s="81"/>
      <c r="F333" s="81"/>
      <c r="G333" s="81"/>
      <c r="H333" s="87">
        <f t="shared" si="25"/>
        <v>0</v>
      </c>
      <c r="I333" s="87">
        <f t="shared" si="26"/>
        <v>0</v>
      </c>
      <c r="J333" s="81"/>
      <c r="K333" s="54">
        <f t="shared" si="28"/>
        <v>0</v>
      </c>
      <c r="L333" s="81"/>
      <c r="M333" s="54">
        <f t="shared" si="29"/>
        <v>0</v>
      </c>
    </row>
    <row r="334" spans="1:13" x14ac:dyDescent="0.25">
      <c r="A334" s="39" t="str">
        <f t="shared" si="27"/>
        <v>RURALPartial Hospital Programs</v>
      </c>
      <c r="B334" s="51" t="s">
        <v>42</v>
      </c>
      <c r="C334" s="57" t="s">
        <v>59</v>
      </c>
      <c r="D334" s="57" t="s">
        <v>76</v>
      </c>
      <c r="E334" s="81"/>
      <c r="F334" s="81"/>
      <c r="G334" s="81"/>
      <c r="H334" s="87">
        <f t="shared" si="25"/>
        <v>0</v>
      </c>
      <c r="I334" s="87">
        <f t="shared" si="26"/>
        <v>0</v>
      </c>
      <c r="J334" s="81"/>
      <c r="K334" s="54">
        <f t="shared" si="28"/>
        <v>0</v>
      </c>
      <c r="L334" s="81"/>
      <c r="M334" s="54">
        <f t="shared" si="29"/>
        <v>0</v>
      </c>
    </row>
    <row r="335" spans="1:13" x14ac:dyDescent="0.25">
      <c r="A335" s="39" t="str">
        <f t="shared" si="27"/>
        <v>RURALAccredited Residential Treatment Centers (ARTC)</v>
      </c>
      <c r="B335" s="51" t="s">
        <v>241</v>
      </c>
      <c r="C335" s="57" t="s">
        <v>59</v>
      </c>
      <c r="D335" s="57" t="s">
        <v>76</v>
      </c>
      <c r="E335" s="81"/>
      <c r="F335" s="81"/>
      <c r="G335" s="81"/>
      <c r="H335" s="87">
        <f t="shared" si="25"/>
        <v>0</v>
      </c>
      <c r="I335" s="87">
        <f t="shared" si="26"/>
        <v>0</v>
      </c>
      <c r="J335" s="81"/>
      <c r="K335" s="54">
        <f t="shared" si="28"/>
        <v>0</v>
      </c>
      <c r="L335" s="81"/>
      <c r="M335" s="54">
        <f t="shared" si="29"/>
        <v>0</v>
      </c>
    </row>
    <row r="336" spans="1:13" ht="25" x14ac:dyDescent="0.25">
      <c r="A336" s="39" t="str">
        <f t="shared" si="27"/>
        <v>RURALNon-Accredited Residential Treatment Center &amp; Group Homes</v>
      </c>
      <c r="B336" s="51" t="s">
        <v>43</v>
      </c>
      <c r="C336" s="57" t="s">
        <v>59</v>
      </c>
      <c r="D336" s="57" t="s">
        <v>76</v>
      </c>
      <c r="E336" s="81"/>
      <c r="F336" s="81"/>
      <c r="G336" s="81"/>
      <c r="H336" s="87">
        <f t="shared" si="25"/>
        <v>0</v>
      </c>
      <c r="I336" s="87">
        <f t="shared" si="26"/>
        <v>0</v>
      </c>
      <c r="J336" s="81"/>
      <c r="K336" s="54">
        <f t="shared" si="28"/>
        <v>0</v>
      </c>
      <c r="L336" s="81"/>
      <c r="M336" s="54">
        <f t="shared" si="29"/>
        <v>0</v>
      </c>
    </row>
    <row r="337" spans="1:13" x14ac:dyDescent="0.25">
      <c r="A337" s="39" t="str">
        <f t="shared" si="27"/>
        <v>RURALTreatment Foster Care I &amp; II</v>
      </c>
      <c r="B337" s="51" t="s">
        <v>94</v>
      </c>
      <c r="C337" s="57" t="s">
        <v>59</v>
      </c>
      <c r="D337" s="57" t="s">
        <v>76</v>
      </c>
      <c r="E337" s="81"/>
      <c r="F337" s="81"/>
      <c r="G337" s="81"/>
      <c r="H337" s="87">
        <f t="shared" si="25"/>
        <v>0</v>
      </c>
      <c r="I337" s="87">
        <f t="shared" si="26"/>
        <v>0</v>
      </c>
      <c r="J337" s="81"/>
      <c r="K337" s="54">
        <f t="shared" si="28"/>
        <v>0</v>
      </c>
      <c r="L337" s="81"/>
      <c r="M337" s="54">
        <f t="shared" si="29"/>
        <v>0</v>
      </c>
    </row>
    <row r="338" spans="1:13" x14ac:dyDescent="0.25">
      <c r="A338" s="39" t="str">
        <f t="shared" si="27"/>
        <v>RURALCore Service Agencies</v>
      </c>
      <c r="B338" s="51" t="s">
        <v>44</v>
      </c>
      <c r="C338" s="57" t="s">
        <v>59</v>
      </c>
      <c r="D338" s="57" t="s">
        <v>76</v>
      </c>
      <c r="E338" s="81"/>
      <c r="F338" s="81"/>
      <c r="G338" s="81"/>
      <c r="H338" s="87">
        <f t="shared" si="25"/>
        <v>0</v>
      </c>
      <c r="I338" s="87">
        <f t="shared" si="26"/>
        <v>0</v>
      </c>
      <c r="J338" s="81"/>
      <c r="K338" s="54">
        <f t="shared" si="28"/>
        <v>0</v>
      </c>
      <c r="L338" s="81"/>
      <c r="M338" s="54">
        <f t="shared" si="29"/>
        <v>0</v>
      </c>
    </row>
    <row r="339" spans="1:13" x14ac:dyDescent="0.25">
      <c r="A339" s="39" t="str">
        <f t="shared" si="27"/>
        <v>RURALCommunity Mental Health Centers</v>
      </c>
      <c r="B339" s="51" t="s">
        <v>93</v>
      </c>
      <c r="C339" s="57" t="s">
        <v>59</v>
      </c>
      <c r="D339" s="57" t="s">
        <v>76</v>
      </c>
      <c r="E339" s="81"/>
      <c r="F339" s="81"/>
      <c r="G339" s="81"/>
      <c r="H339" s="87">
        <f t="shared" si="25"/>
        <v>0</v>
      </c>
      <c r="I339" s="87">
        <f t="shared" si="26"/>
        <v>0</v>
      </c>
      <c r="J339" s="81"/>
      <c r="K339" s="54">
        <f t="shared" si="28"/>
        <v>0</v>
      </c>
      <c r="L339" s="81"/>
      <c r="M339" s="54">
        <f t="shared" si="29"/>
        <v>0</v>
      </c>
    </row>
    <row r="340" spans="1:13" x14ac:dyDescent="0.25">
      <c r="A340" s="39" t="str">
        <f t="shared" si="27"/>
        <v>RURALIndian Health Service and Tribal 638s providing BH</v>
      </c>
      <c r="B340" s="51" t="s">
        <v>45</v>
      </c>
      <c r="C340" s="57" t="s">
        <v>59</v>
      </c>
      <c r="D340" s="57" t="s">
        <v>76</v>
      </c>
      <c r="E340" s="81"/>
      <c r="F340" s="81"/>
      <c r="G340" s="81"/>
      <c r="H340" s="87">
        <f t="shared" si="25"/>
        <v>0</v>
      </c>
      <c r="I340" s="87">
        <f t="shared" si="26"/>
        <v>0</v>
      </c>
      <c r="J340" s="81"/>
      <c r="K340" s="54">
        <f t="shared" si="28"/>
        <v>0</v>
      </c>
      <c r="L340" s="81"/>
      <c r="M340" s="54">
        <f t="shared" si="29"/>
        <v>0</v>
      </c>
    </row>
    <row r="341" spans="1:13" x14ac:dyDescent="0.25">
      <c r="A341" s="39" t="str">
        <f t="shared" si="27"/>
        <v>RURALOutpatient Provider Agencies</v>
      </c>
      <c r="B341" s="51" t="s">
        <v>46</v>
      </c>
      <c r="C341" s="57" t="s">
        <v>59</v>
      </c>
      <c r="D341" s="57" t="s">
        <v>76</v>
      </c>
      <c r="E341" s="81"/>
      <c r="F341" s="81"/>
      <c r="G341" s="81"/>
      <c r="H341" s="87">
        <f t="shared" si="25"/>
        <v>0</v>
      </c>
      <c r="I341" s="87">
        <f t="shared" si="26"/>
        <v>0</v>
      </c>
      <c r="J341" s="81"/>
      <c r="K341" s="54">
        <f t="shared" si="28"/>
        <v>0</v>
      </c>
      <c r="L341" s="81"/>
      <c r="M341" s="54">
        <f t="shared" si="29"/>
        <v>0</v>
      </c>
    </row>
    <row r="342" spans="1:13" x14ac:dyDescent="0.25">
      <c r="A342" s="39" t="str">
        <f t="shared" si="27"/>
        <v>RURALBehavioral Management Services (BMS)</v>
      </c>
      <c r="B342" s="51" t="s">
        <v>248</v>
      </c>
      <c r="C342" s="57" t="s">
        <v>59</v>
      </c>
      <c r="D342" s="57" t="s">
        <v>76</v>
      </c>
      <c r="E342" s="81"/>
      <c r="F342" s="81"/>
      <c r="G342" s="81"/>
      <c r="H342" s="87">
        <f t="shared" si="25"/>
        <v>0</v>
      </c>
      <c r="I342" s="87">
        <f t="shared" si="26"/>
        <v>0</v>
      </c>
      <c r="J342" s="81"/>
      <c r="K342" s="54">
        <f t="shared" si="28"/>
        <v>0</v>
      </c>
      <c r="L342" s="81"/>
      <c r="M342" s="54">
        <f t="shared" si="29"/>
        <v>0</v>
      </c>
    </row>
    <row r="343" spans="1:13" x14ac:dyDescent="0.25">
      <c r="A343" s="39" t="str">
        <f t="shared" si="27"/>
        <v>RURALDay Treatment Services</v>
      </c>
      <c r="B343" s="51" t="s">
        <v>249</v>
      </c>
      <c r="C343" s="57" t="s">
        <v>59</v>
      </c>
      <c r="D343" s="57" t="s">
        <v>76</v>
      </c>
      <c r="E343" s="81"/>
      <c r="F343" s="81"/>
      <c r="G343" s="81"/>
      <c r="H343" s="87">
        <f t="shared" si="25"/>
        <v>0</v>
      </c>
      <c r="I343" s="87">
        <f t="shared" si="26"/>
        <v>0</v>
      </c>
      <c r="J343" s="81"/>
      <c r="K343" s="54">
        <f t="shared" si="28"/>
        <v>0</v>
      </c>
      <c r="L343" s="81"/>
      <c r="M343" s="54">
        <f t="shared" si="29"/>
        <v>0</v>
      </c>
    </row>
    <row r="344" spans="1:13" x14ac:dyDescent="0.25">
      <c r="A344" s="39" t="str">
        <f t="shared" si="27"/>
        <v>RURALAssertive Community Treatment (ACT)</v>
      </c>
      <c r="B344" s="51" t="s">
        <v>250</v>
      </c>
      <c r="C344" s="57" t="s">
        <v>59</v>
      </c>
      <c r="D344" s="57" t="s">
        <v>76</v>
      </c>
      <c r="E344" s="81"/>
      <c r="F344" s="81"/>
      <c r="G344" s="81"/>
      <c r="H344" s="87">
        <f t="shared" si="25"/>
        <v>0</v>
      </c>
      <c r="I344" s="87">
        <f t="shared" si="26"/>
        <v>0</v>
      </c>
      <c r="J344" s="81"/>
      <c r="K344" s="54">
        <f t="shared" si="28"/>
        <v>0</v>
      </c>
      <c r="L344" s="81"/>
      <c r="M344" s="54">
        <f t="shared" si="29"/>
        <v>0</v>
      </c>
    </row>
    <row r="345" spans="1:13" x14ac:dyDescent="0.25">
      <c r="A345" s="39" t="str">
        <f t="shared" si="27"/>
        <v>RURALMulti-Systemic Therapy (MST)</v>
      </c>
      <c r="B345" s="51" t="s">
        <v>251</v>
      </c>
      <c r="C345" s="57" t="s">
        <v>59</v>
      </c>
      <c r="D345" s="57" t="s">
        <v>76</v>
      </c>
      <c r="E345" s="81"/>
      <c r="F345" s="81"/>
      <c r="G345" s="81"/>
      <c r="H345" s="87">
        <f t="shared" si="25"/>
        <v>0</v>
      </c>
      <c r="I345" s="87">
        <f t="shared" si="26"/>
        <v>0</v>
      </c>
      <c r="J345" s="81"/>
      <c r="K345" s="54">
        <f t="shared" si="28"/>
        <v>0</v>
      </c>
      <c r="L345" s="81"/>
      <c r="M345" s="54">
        <f t="shared" si="29"/>
        <v>0</v>
      </c>
    </row>
    <row r="346" spans="1:13" x14ac:dyDescent="0.25">
      <c r="A346" s="39" t="str">
        <f t="shared" si="27"/>
        <v>RURALIntensive Outpatient Services</v>
      </c>
      <c r="B346" s="51" t="s">
        <v>47</v>
      </c>
      <c r="C346" s="57" t="s">
        <v>59</v>
      </c>
      <c r="D346" s="57" t="s">
        <v>76</v>
      </c>
      <c r="E346" s="81"/>
      <c r="F346" s="81"/>
      <c r="G346" s="81"/>
      <c r="H346" s="87">
        <f t="shared" si="25"/>
        <v>0</v>
      </c>
      <c r="I346" s="87">
        <f t="shared" si="26"/>
        <v>0</v>
      </c>
      <c r="J346" s="81"/>
      <c r="K346" s="54">
        <f t="shared" si="28"/>
        <v>0</v>
      </c>
      <c r="L346" s="81"/>
      <c r="M346" s="54">
        <f t="shared" si="29"/>
        <v>0</v>
      </c>
    </row>
    <row r="347" spans="1:13" x14ac:dyDescent="0.25">
      <c r="A347" s="39" t="str">
        <f t="shared" si="27"/>
        <v>RURALMethadone Clinics</v>
      </c>
      <c r="B347" s="51" t="s">
        <v>48</v>
      </c>
      <c r="C347" s="57" t="s">
        <v>59</v>
      </c>
      <c r="D347" s="57" t="s">
        <v>76</v>
      </c>
      <c r="E347" s="81"/>
      <c r="F347" s="81"/>
      <c r="G347" s="81"/>
      <c r="H347" s="87">
        <f t="shared" si="25"/>
        <v>0</v>
      </c>
      <c r="I347" s="87">
        <f t="shared" si="26"/>
        <v>0</v>
      </c>
      <c r="J347" s="81"/>
      <c r="K347" s="54">
        <f t="shared" si="28"/>
        <v>0</v>
      </c>
      <c r="L347" s="81"/>
      <c r="M347" s="54">
        <f t="shared" si="29"/>
        <v>0</v>
      </c>
    </row>
    <row r="348" spans="1:13" x14ac:dyDescent="0.25">
      <c r="A348" s="39" t="str">
        <f t="shared" si="27"/>
        <v>RURALFQHCs providing BH services</v>
      </c>
      <c r="B348" s="51" t="s">
        <v>49</v>
      </c>
      <c r="C348" s="57" t="s">
        <v>59</v>
      </c>
      <c r="D348" s="57" t="s">
        <v>76</v>
      </c>
      <c r="E348" s="81"/>
      <c r="F348" s="81"/>
      <c r="G348" s="81"/>
      <c r="H348" s="87">
        <f t="shared" si="25"/>
        <v>0</v>
      </c>
      <c r="I348" s="87">
        <f t="shared" si="26"/>
        <v>0</v>
      </c>
      <c r="J348" s="81"/>
      <c r="K348" s="54">
        <f t="shared" si="28"/>
        <v>0</v>
      </c>
      <c r="L348" s="81"/>
      <c r="M348" s="54">
        <f t="shared" si="29"/>
        <v>0</v>
      </c>
    </row>
    <row r="349" spans="1:13" x14ac:dyDescent="0.25">
      <c r="A349" s="39" t="str">
        <f t="shared" si="27"/>
        <v>RURALRural Health Clinics providing BH Services</v>
      </c>
      <c r="B349" s="51" t="s">
        <v>50</v>
      </c>
      <c r="C349" s="57" t="s">
        <v>59</v>
      </c>
      <c r="D349" s="57" t="s">
        <v>76</v>
      </c>
      <c r="E349" s="81"/>
      <c r="F349" s="81"/>
      <c r="G349" s="81"/>
      <c r="H349" s="87">
        <f t="shared" si="25"/>
        <v>0</v>
      </c>
      <c r="I349" s="87">
        <f t="shared" si="26"/>
        <v>0</v>
      </c>
      <c r="J349" s="81"/>
      <c r="K349" s="54">
        <f t="shared" si="28"/>
        <v>0</v>
      </c>
      <c r="L349" s="81"/>
      <c r="M349" s="54">
        <f t="shared" si="29"/>
        <v>0</v>
      </c>
    </row>
    <row r="350" spans="1:13" x14ac:dyDescent="0.25">
      <c r="A350" s="39" t="str">
        <f t="shared" si="27"/>
        <v>RURALPsychiatrists</v>
      </c>
      <c r="B350" s="51" t="s">
        <v>51</v>
      </c>
      <c r="C350" s="57" t="s">
        <v>59</v>
      </c>
      <c r="D350" s="57" t="s">
        <v>76</v>
      </c>
      <c r="E350" s="81"/>
      <c r="F350" s="81"/>
      <c r="G350" s="81"/>
      <c r="H350" s="87">
        <f t="shared" si="25"/>
        <v>0</v>
      </c>
      <c r="I350" s="87">
        <f t="shared" si="26"/>
        <v>0</v>
      </c>
      <c r="J350" s="81"/>
      <c r="K350" s="54">
        <f t="shared" si="28"/>
        <v>0</v>
      </c>
      <c r="L350" s="81"/>
      <c r="M350" s="54">
        <f t="shared" si="29"/>
        <v>0</v>
      </c>
    </row>
    <row r="351" spans="1:13" x14ac:dyDescent="0.25">
      <c r="A351" s="39" t="str">
        <f t="shared" si="27"/>
        <v>RURALPsychologists</v>
      </c>
      <c r="B351" s="51" t="s">
        <v>52</v>
      </c>
      <c r="C351" s="57" t="s">
        <v>59</v>
      </c>
      <c r="D351" s="57" t="s">
        <v>76</v>
      </c>
      <c r="E351" s="81"/>
      <c r="F351" s="81"/>
      <c r="G351" s="81"/>
      <c r="H351" s="87">
        <f t="shared" si="25"/>
        <v>0</v>
      </c>
      <c r="I351" s="87">
        <f t="shared" si="26"/>
        <v>0</v>
      </c>
      <c r="J351" s="81"/>
      <c r="K351" s="54">
        <f t="shared" si="28"/>
        <v>0</v>
      </c>
      <c r="L351" s="81"/>
      <c r="M351" s="54">
        <f t="shared" si="29"/>
        <v>0</v>
      </c>
    </row>
    <row r="352" spans="1:13" x14ac:dyDescent="0.25">
      <c r="A352" s="39" t="str">
        <f t="shared" si="27"/>
        <v>RURALSuboxone certified MDs</v>
      </c>
      <c r="B352" s="51" t="s">
        <v>53</v>
      </c>
      <c r="C352" s="57" t="s">
        <v>59</v>
      </c>
      <c r="D352" s="57" t="s">
        <v>76</v>
      </c>
      <c r="E352" s="81"/>
      <c r="F352" s="81"/>
      <c r="G352" s="81"/>
      <c r="H352" s="87">
        <f t="shared" si="25"/>
        <v>0</v>
      </c>
      <c r="I352" s="87">
        <f t="shared" si="26"/>
        <v>0</v>
      </c>
      <c r="J352" s="81"/>
      <c r="K352" s="54">
        <f t="shared" si="28"/>
        <v>0</v>
      </c>
      <c r="L352" s="81"/>
      <c r="M352" s="54">
        <f t="shared" si="29"/>
        <v>0</v>
      </c>
    </row>
    <row r="353" spans="1:13" x14ac:dyDescent="0.25">
      <c r="A353" s="39" t="str">
        <f t="shared" si="27"/>
        <v>RURALOther Licensed Independent BH Practitioners</v>
      </c>
      <c r="B353" s="51" t="s">
        <v>242</v>
      </c>
      <c r="C353" s="57" t="s">
        <v>59</v>
      </c>
      <c r="D353" s="57" t="s">
        <v>76</v>
      </c>
      <c r="E353" s="81"/>
      <c r="F353" s="81"/>
      <c r="G353" s="81"/>
      <c r="H353" s="87">
        <f t="shared" si="25"/>
        <v>0</v>
      </c>
      <c r="I353" s="87">
        <f t="shared" si="26"/>
        <v>0</v>
      </c>
      <c r="J353" s="81"/>
      <c r="K353" s="54">
        <f t="shared" si="28"/>
        <v>0</v>
      </c>
      <c r="L353" s="81"/>
      <c r="M353" s="54">
        <f t="shared" si="29"/>
        <v>0</v>
      </c>
    </row>
    <row r="354" spans="1:13" x14ac:dyDescent="0.25">
      <c r="A354" s="39" t="str">
        <f t="shared" si="27"/>
        <v>RURALInpatient Psychiatric Hospitals</v>
      </c>
      <c r="B354" s="51" t="s">
        <v>54</v>
      </c>
      <c r="C354" s="57" t="s">
        <v>59</v>
      </c>
      <c r="D354" s="57" t="s">
        <v>76</v>
      </c>
      <c r="E354" s="81"/>
      <c r="F354" s="81"/>
      <c r="G354" s="81"/>
      <c r="H354" s="87">
        <f t="shared" si="25"/>
        <v>0</v>
      </c>
      <c r="I354" s="87">
        <f t="shared" si="26"/>
        <v>0</v>
      </c>
      <c r="J354" s="81"/>
      <c r="K354" s="54">
        <f t="shared" si="28"/>
        <v>0</v>
      </c>
      <c r="L354" s="81"/>
      <c r="M354" s="54">
        <f t="shared" si="29"/>
        <v>0</v>
      </c>
    </row>
    <row r="355" spans="1:13" x14ac:dyDescent="0.25">
      <c r="A355" s="39" t="str">
        <f t="shared" si="27"/>
        <v>RURALFreestanding Psychiatric Hospitals</v>
      </c>
      <c r="B355" s="51" t="s">
        <v>40</v>
      </c>
      <c r="C355" s="57" t="s">
        <v>59</v>
      </c>
      <c r="D355" s="57" t="s">
        <v>77</v>
      </c>
      <c r="E355" s="81"/>
      <c r="F355" s="81"/>
      <c r="G355" s="81"/>
      <c r="H355" s="87">
        <f t="shared" si="25"/>
        <v>0</v>
      </c>
      <c r="I355" s="87">
        <f t="shared" si="26"/>
        <v>0</v>
      </c>
      <c r="J355" s="81"/>
      <c r="K355" s="54">
        <f t="shared" si="28"/>
        <v>0</v>
      </c>
      <c r="L355" s="81"/>
      <c r="M355" s="54">
        <f t="shared" si="29"/>
        <v>0</v>
      </c>
    </row>
    <row r="356" spans="1:13" x14ac:dyDescent="0.25">
      <c r="A356" s="39" t="str">
        <f t="shared" si="27"/>
        <v>RURALGeneral Hospitals with psychiatric units</v>
      </c>
      <c r="B356" s="51" t="s">
        <v>41</v>
      </c>
      <c r="C356" s="57" t="s">
        <v>59</v>
      </c>
      <c r="D356" s="57" t="s">
        <v>77</v>
      </c>
      <c r="E356" s="81"/>
      <c r="F356" s="81"/>
      <c r="G356" s="81"/>
      <c r="H356" s="87">
        <f t="shared" si="25"/>
        <v>0</v>
      </c>
      <c r="I356" s="87">
        <f t="shared" si="26"/>
        <v>0</v>
      </c>
      <c r="J356" s="81"/>
      <c r="K356" s="54">
        <f t="shared" si="28"/>
        <v>0</v>
      </c>
      <c r="L356" s="81"/>
      <c r="M356" s="54">
        <f t="shared" si="29"/>
        <v>0</v>
      </c>
    </row>
    <row r="357" spans="1:13" x14ac:dyDescent="0.25">
      <c r="A357" s="39" t="str">
        <f t="shared" si="27"/>
        <v>RURALPartial Hospital Programs</v>
      </c>
      <c r="B357" s="51" t="s">
        <v>42</v>
      </c>
      <c r="C357" s="57" t="s">
        <v>59</v>
      </c>
      <c r="D357" s="57" t="s">
        <v>77</v>
      </c>
      <c r="E357" s="81"/>
      <c r="F357" s="81"/>
      <c r="G357" s="81"/>
      <c r="H357" s="87">
        <f t="shared" si="25"/>
        <v>0</v>
      </c>
      <c r="I357" s="87">
        <f t="shared" si="26"/>
        <v>0</v>
      </c>
      <c r="J357" s="81"/>
      <c r="K357" s="54">
        <f t="shared" si="28"/>
        <v>0</v>
      </c>
      <c r="L357" s="81"/>
      <c r="M357" s="54">
        <f t="shared" si="29"/>
        <v>0</v>
      </c>
    </row>
    <row r="358" spans="1:13" x14ac:dyDescent="0.25">
      <c r="A358" s="39" t="str">
        <f t="shared" si="27"/>
        <v>RURALAccredited Residential Treatment Centers (ARTC)</v>
      </c>
      <c r="B358" s="51" t="s">
        <v>241</v>
      </c>
      <c r="C358" s="57" t="s">
        <v>59</v>
      </c>
      <c r="D358" s="57" t="s">
        <v>77</v>
      </c>
      <c r="E358" s="81"/>
      <c r="F358" s="81"/>
      <c r="G358" s="81"/>
      <c r="H358" s="87">
        <f t="shared" si="25"/>
        <v>0</v>
      </c>
      <c r="I358" s="87">
        <f t="shared" si="26"/>
        <v>0</v>
      </c>
      <c r="J358" s="81"/>
      <c r="K358" s="54">
        <f t="shared" si="28"/>
        <v>0</v>
      </c>
      <c r="L358" s="81"/>
      <c r="M358" s="54">
        <f t="shared" si="29"/>
        <v>0</v>
      </c>
    </row>
    <row r="359" spans="1:13" ht="25" x14ac:dyDescent="0.25">
      <c r="A359" s="39" t="str">
        <f t="shared" si="27"/>
        <v>RURALNon-Accredited Residential Treatment Center &amp; Group Homes</v>
      </c>
      <c r="B359" s="51" t="s">
        <v>43</v>
      </c>
      <c r="C359" s="57" t="s">
        <v>59</v>
      </c>
      <c r="D359" s="57" t="s">
        <v>77</v>
      </c>
      <c r="E359" s="81"/>
      <c r="F359" s="81"/>
      <c r="G359" s="81"/>
      <c r="H359" s="87">
        <f t="shared" si="25"/>
        <v>0</v>
      </c>
      <c r="I359" s="87">
        <f t="shared" si="26"/>
        <v>0</v>
      </c>
      <c r="J359" s="81"/>
      <c r="K359" s="54">
        <f t="shared" si="28"/>
        <v>0</v>
      </c>
      <c r="L359" s="81"/>
      <c r="M359" s="54">
        <f t="shared" si="29"/>
        <v>0</v>
      </c>
    </row>
    <row r="360" spans="1:13" x14ac:dyDescent="0.25">
      <c r="A360" s="39" t="str">
        <f t="shared" si="27"/>
        <v>RURALTreatment Foster Care I &amp; II</v>
      </c>
      <c r="B360" s="51" t="s">
        <v>94</v>
      </c>
      <c r="C360" s="57" t="s">
        <v>59</v>
      </c>
      <c r="D360" s="57" t="s">
        <v>77</v>
      </c>
      <c r="E360" s="81"/>
      <c r="F360" s="81"/>
      <c r="G360" s="81"/>
      <c r="H360" s="87">
        <f t="shared" si="25"/>
        <v>0</v>
      </c>
      <c r="I360" s="87">
        <f t="shared" si="26"/>
        <v>0</v>
      </c>
      <c r="J360" s="81"/>
      <c r="K360" s="54">
        <f t="shared" si="28"/>
        <v>0</v>
      </c>
      <c r="L360" s="81"/>
      <c r="M360" s="54">
        <f t="shared" si="29"/>
        <v>0</v>
      </c>
    </row>
    <row r="361" spans="1:13" x14ac:dyDescent="0.25">
      <c r="A361" s="39" t="str">
        <f t="shared" si="27"/>
        <v>RURALCore Service Agencies</v>
      </c>
      <c r="B361" s="51" t="s">
        <v>44</v>
      </c>
      <c r="C361" s="57" t="s">
        <v>59</v>
      </c>
      <c r="D361" s="57" t="s">
        <v>77</v>
      </c>
      <c r="E361" s="81"/>
      <c r="F361" s="81"/>
      <c r="G361" s="81"/>
      <c r="H361" s="87">
        <f t="shared" si="25"/>
        <v>0</v>
      </c>
      <c r="I361" s="87">
        <f t="shared" si="26"/>
        <v>0</v>
      </c>
      <c r="J361" s="81"/>
      <c r="K361" s="54">
        <f t="shared" si="28"/>
        <v>0</v>
      </c>
      <c r="L361" s="81"/>
      <c r="M361" s="54">
        <f t="shared" si="29"/>
        <v>0</v>
      </c>
    </row>
    <row r="362" spans="1:13" x14ac:dyDescent="0.25">
      <c r="A362" s="39" t="str">
        <f t="shared" si="27"/>
        <v>RURALCommunity Mental Health Centers</v>
      </c>
      <c r="B362" s="51" t="s">
        <v>93</v>
      </c>
      <c r="C362" s="57" t="s">
        <v>59</v>
      </c>
      <c r="D362" s="57" t="s">
        <v>77</v>
      </c>
      <c r="E362" s="81"/>
      <c r="F362" s="81"/>
      <c r="G362" s="81"/>
      <c r="H362" s="87">
        <f t="shared" si="25"/>
        <v>0</v>
      </c>
      <c r="I362" s="87">
        <f t="shared" si="26"/>
        <v>0</v>
      </c>
      <c r="J362" s="81"/>
      <c r="K362" s="54">
        <f t="shared" si="28"/>
        <v>0</v>
      </c>
      <c r="L362" s="81"/>
      <c r="M362" s="54">
        <f t="shared" si="29"/>
        <v>0</v>
      </c>
    </row>
    <row r="363" spans="1:13" x14ac:dyDescent="0.25">
      <c r="A363" s="39" t="str">
        <f t="shared" si="27"/>
        <v>RURALIndian Health Service and Tribal 638s providing BH</v>
      </c>
      <c r="B363" s="51" t="s">
        <v>45</v>
      </c>
      <c r="C363" s="57" t="s">
        <v>59</v>
      </c>
      <c r="D363" s="57" t="s">
        <v>77</v>
      </c>
      <c r="E363" s="81"/>
      <c r="F363" s="81"/>
      <c r="G363" s="81"/>
      <c r="H363" s="87">
        <f t="shared" si="25"/>
        <v>0</v>
      </c>
      <c r="I363" s="87">
        <f t="shared" si="26"/>
        <v>0</v>
      </c>
      <c r="J363" s="81"/>
      <c r="K363" s="54">
        <f t="shared" si="28"/>
        <v>0</v>
      </c>
      <c r="L363" s="81"/>
      <c r="M363" s="54">
        <f t="shared" si="29"/>
        <v>0</v>
      </c>
    </row>
    <row r="364" spans="1:13" x14ac:dyDescent="0.25">
      <c r="A364" s="39" t="str">
        <f t="shared" si="27"/>
        <v>RURALOutpatient Provider Agencies</v>
      </c>
      <c r="B364" s="51" t="s">
        <v>46</v>
      </c>
      <c r="C364" s="57" t="s">
        <v>59</v>
      </c>
      <c r="D364" s="57" t="s">
        <v>77</v>
      </c>
      <c r="E364" s="81"/>
      <c r="F364" s="81"/>
      <c r="G364" s="81"/>
      <c r="H364" s="87">
        <f t="shared" si="25"/>
        <v>0</v>
      </c>
      <c r="I364" s="87">
        <f t="shared" si="26"/>
        <v>0</v>
      </c>
      <c r="J364" s="81"/>
      <c r="K364" s="54">
        <f t="shared" si="28"/>
        <v>0</v>
      </c>
      <c r="L364" s="81"/>
      <c r="M364" s="54">
        <f t="shared" si="29"/>
        <v>0</v>
      </c>
    </row>
    <row r="365" spans="1:13" x14ac:dyDescent="0.25">
      <c r="A365" s="39" t="str">
        <f t="shared" si="27"/>
        <v>RURALBehavioral Management Services (BMS)</v>
      </c>
      <c r="B365" s="51" t="s">
        <v>248</v>
      </c>
      <c r="C365" s="57" t="s">
        <v>59</v>
      </c>
      <c r="D365" s="57" t="s">
        <v>77</v>
      </c>
      <c r="E365" s="81"/>
      <c r="F365" s="81"/>
      <c r="G365" s="81"/>
      <c r="H365" s="87">
        <f t="shared" si="25"/>
        <v>0</v>
      </c>
      <c r="I365" s="87">
        <f t="shared" si="26"/>
        <v>0</v>
      </c>
      <c r="J365" s="81"/>
      <c r="K365" s="54">
        <f t="shared" si="28"/>
        <v>0</v>
      </c>
      <c r="L365" s="81"/>
      <c r="M365" s="54">
        <f t="shared" si="29"/>
        <v>0</v>
      </c>
    </row>
    <row r="366" spans="1:13" x14ac:dyDescent="0.25">
      <c r="A366" s="39" t="str">
        <f t="shared" si="27"/>
        <v>RURALDay Treatment Services</v>
      </c>
      <c r="B366" s="51" t="s">
        <v>249</v>
      </c>
      <c r="C366" s="57" t="s">
        <v>59</v>
      </c>
      <c r="D366" s="57" t="s">
        <v>77</v>
      </c>
      <c r="E366" s="81"/>
      <c r="F366" s="81"/>
      <c r="G366" s="81"/>
      <c r="H366" s="87">
        <f t="shared" si="25"/>
        <v>0</v>
      </c>
      <c r="I366" s="87">
        <f t="shared" si="26"/>
        <v>0</v>
      </c>
      <c r="J366" s="81"/>
      <c r="K366" s="54">
        <f t="shared" si="28"/>
        <v>0</v>
      </c>
      <c r="L366" s="81"/>
      <c r="M366" s="54">
        <f t="shared" si="29"/>
        <v>0</v>
      </c>
    </row>
    <row r="367" spans="1:13" x14ac:dyDescent="0.25">
      <c r="A367" s="39" t="str">
        <f t="shared" si="27"/>
        <v>RURALAssertive Community Treatment (ACT)</v>
      </c>
      <c r="B367" s="51" t="s">
        <v>250</v>
      </c>
      <c r="C367" s="57" t="s">
        <v>59</v>
      </c>
      <c r="D367" s="57" t="s">
        <v>77</v>
      </c>
      <c r="E367" s="81"/>
      <c r="F367" s="81"/>
      <c r="G367" s="81"/>
      <c r="H367" s="87">
        <f t="shared" si="25"/>
        <v>0</v>
      </c>
      <c r="I367" s="87">
        <f t="shared" si="26"/>
        <v>0</v>
      </c>
      <c r="J367" s="81"/>
      <c r="K367" s="54">
        <f t="shared" si="28"/>
        <v>0</v>
      </c>
      <c r="L367" s="81"/>
      <c r="M367" s="54">
        <f t="shared" si="29"/>
        <v>0</v>
      </c>
    </row>
    <row r="368" spans="1:13" x14ac:dyDescent="0.25">
      <c r="A368" s="39" t="str">
        <f t="shared" si="27"/>
        <v>RURALMulti-Systemic Therapy (MST)</v>
      </c>
      <c r="B368" s="51" t="s">
        <v>251</v>
      </c>
      <c r="C368" s="57" t="s">
        <v>59</v>
      </c>
      <c r="D368" s="57" t="s">
        <v>77</v>
      </c>
      <c r="E368" s="81"/>
      <c r="F368" s="81"/>
      <c r="G368" s="81"/>
      <c r="H368" s="87">
        <f t="shared" si="25"/>
        <v>0</v>
      </c>
      <c r="I368" s="87">
        <f t="shared" si="26"/>
        <v>0</v>
      </c>
      <c r="J368" s="81"/>
      <c r="K368" s="54">
        <f t="shared" si="28"/>
        <v>0</v>
      </c>
      <c r="L368" s="81"/>
      <c r="M368" s="54">
        <f t="shared" si="29"/>
        <v>0</v>
      </c>
    </row>
    <row r="369" spans="1:13" x14ac:dyDescent="0.25">
      <c r="A369" s="39" t="str">
        <f t="shared" si="27"/>
        <v>RURALIntensive Outpatient Services</v>
      </c>
      <c r="B369" s="51" t="s">
        <v>47</v>
      </c>
      <c r="C369" s="57" t="s">
        <v>59</v>
      </c>
      <c r="D369" s="57" t="s">
        <v>77</v>
      </c>
      <c r="E369" s="81"/>
      <c r="F369" s="81"/>
      <c r="G369" s="81"/>
      <c r="H369" s="87">
        <f t="shared" si="25"/>
        <v>0</v>
      </c>
      <c r="I369" s="87">
        <f t="shared" si="26"/>
        <v>0</v>
      </c>
      <c r="J369" s="81"/>
      <c r="K369" s="54">
        <f t="shared" si="28"/>
        <v>0</v>
      </c>
      <c r="L369" s="81"/>
      <c r="M369" s="54">
        <f t="shared" si="29"/>
        <v>0</v>
      </c>
    </row>
    <row r="370" spans="1:13" x14ac:dyDescent="0.25">
      <c r="A370" s="39" t="str">
        <f t="shared" si="27"/>
        <v>RURALMethadone Clinics</v>
      </c>
      <c r="B370" s="51" t="s">
        <v>48</v>
      </c>
      <c r="C370" s="57" t="s">
        <v>59</v>
      </c>
      <c r="D370" s="57" t="s">
        <v>77</v>
      </c>
      <c r="E370" s="81"/>
      <c r="F370" s="81"/>
      <c r="G370" s="81"/>
      <c r="H370" s="87">
        <f t="shared" si="25"/>
        <v>0</v>
      </c>
      <c r="I370" s="87">
        <f t="shared" si="26"/>
        <v>0</v>
      </c>
      <c r="J370" s="81"/>
      <c r="K370" s="54">
        <f t="shared" si="28"/>
        <v>0</v>
      </c>
      <c r="L370" s="81"/>
      <c r="M370" s="54">
        <f t="shared" si="29"/>
        <v>0</v>
      </c>
    </row>
    <row r="371" spans="1:13" x14ac:dyDescent="0.25">
      <c r="A371" s="39" t="str">
        <f t="shared" si="27"/>
        <v>RURALFQHCs providing BH services</v>
      </c>
      <c r="B371" s="51" t="s">
        <v>49</v>
      </c>
      <c r="C371" s="57" t="s">
        <v>59</v>
      </c>
      <c r="D371" s="57" t="s">
        <v>77</v>
      </c>
      <c r="E371" s="81"/>
      <c r="F371" s="81"/>
      <c r="G371" s="81"/>
      <c r="H371" s="87">
        <f t="shared" si="25"/>
        <v>0</v>
      </c>
      <c r="I371" s="87">
        <f t="shared" si="26"/>
        <v>0</v>
      </c>
      <c r="J371" s="81"/>
      <c r="K371" s="54">
        <f t="shared" si="28"/>
        <v>0</v>
      </c>
      <c r="L371" s="81"/>
      <c r="M371" s="54">
        <f t="shared" si="29"/>
        <v>0</v>
      </c>
    </row>
    <row r="372" spans="1:13" x14ac:dyDescent="0.25">
      <c r="A372" s="39" t="str">
        <f t="shared" si="27"/>
        <v>RURALRural Health Clinics providing BH Services</v>
      </c>
      <c r="B372" s="51" t="s">
        <v>50</v>
      </c>
      <c r="C372" s="57" t="s">
        <v>59</v>
      </c>
      <c r="D372" s="57" t="s">
        <v>77</v>
      </c>
      <c r="E372" s="81"/>
      <c r="F372" s="81"/>
      <c r="G372" s="81"/>
      <c r="H372" s="87">
        <f t="shared" si="25"/>
        <v>0</v>
      </c>
      <c r="I372" s="87">
        <f t="shared" si="26"/>
        <v>0</v>
      </c>
      <c r="J372" s="81"/>
      <c r="K372" s="54">
        <f t="shared" si="28"/>
        <v>0</v>
      </c>
      <c r="L372" s="81"/>
      <c r="M372" s="54">
        <f t="shared" si="29"/>
        <v>0</v>
      </c>
    </row>
    <row r="373" spans="1:13" x14ac:dyDescent="0.25">
      <c r="A373" s="39" t="str">
        <f t="shared" si="27"/>
        <v>RURALPsychiatrists</v>
      </c>
      <c r="B373" s="51" t="s">
        <v>51</v>
      </c>
      <c r="C373" s="57" t="s">
        <v>59</v>
      </c>
      <c r="D373" s="57" t="s">
        <v>77</v>
      </c>
      <c r="E373" s="81"/>
      <c r="F373" s="81"/>
      <c r="G373" s="81"/>
      <c r="H373" s="87">
        <f t="shared" si="25"/>
        <v>0</v>
      </c>
      <c r="I373" s="87">
        <f t="shared" si="26"/>
        <v>0</v>
      </c>
      <c r="J373" s="81"/>
      <c r="K373" s="54">
        <f t="shared" si="28"/>
        <v>0</v>
      </c>
      <c r="L373" s="81"/>
      <c r="M373" s="54">
        <f t="shared" si="29"/>
        <v>0</v>
      </c>
    </row>
    <row r="374" spans="1:13" x14ac:dyDescent="0.25">
      <c r="A374" s="39" t="str">
        <f t="shared" si="27"/>
        <v>RURALPsychologists</v>
      </c>
      <c r="B374" s="51" t="s">
        <v>52</v>
      </c>
      <c r="C374" s="57" t="s">
        <v>59</v>
      </c>
      <c r="D374" s="57" t="s">
        <v>77</v>
      </c>
      <c r="E374" s="81"/>
      <c r="F374" s="81"/>
      <c r="G374" s="81"/>
      <c r="H374" s="87">
        <f t="shared" si="25"/>
        <v>0</v>
      </c>
      <c r="I374" s="87">
        <f t="shared" si="26"/>
        <v>0</v>
      </c>
      <c r="J374" s="81"/>
      <c r="K374" s="54">
        <f t="shared" si="28"/>
        <v>0</v>
      </c>
      <c r="L374" s="81"/>
      <c r="M374" s="54">
        <f t="shared" si="29"/>
        <v>0</v>
      </c>
    </row>
    <row r="375" spans="1:13" x14ac:dyDescent="0.25">
      <c r="A375" s="39" t="str">
        <f t="shared" si="27"/>
        <v>RURALSuboxone certified MDs</v>
      </c>
      <c r="B375" s="51" t="s">
        <v>53</v>
      </c>
      <c r="C375" s="57" t="s">
        <v>59</v>
      </c>
      <c r="D375" s="57" t="s">
        <v>77</v>
      </c>
      <c r="E375" s="81"/>
      <c r="F375" s="81"/>
      <c r="G375" s="81"/>
      <c r="H375" s="87">
        <f t="shared" si="25"/>
        <v>0</v>
      </c>
      <c r="I375" s="87">
        <f t="shared" si="26"/>
        <v>0</v>
      </c>
      <c r="J375" s="81"/>
      <c r="K375" s="54">
        <f t="shared" si="28"/>
        <v>0</v>
      </c>
      <c r="L375" s="81"/>
      <c r="M375" s="54">
        <f t="shared" si="29"/>
        <v>0</v>
      </c>
    </row>
    <row r="376" spans="1:13" x14ac:dyDescent="0.25">
      <c r="A376" s="39" t="str">
        <f t="shared" si="27"/>
        <v>RURALOther Licensed Independent BH Practitioners</v>
      </c>
      <c r="B376" s="51" t="s">
        <v>242</v>
      </c>
      <c r="C376" s="57" t="s">
        <v>59</v>
      </c>
      <c r="D376" s="57" t="s">
        <v>77</v>
      </c>
      <c r="E376" s="81"/>
      <c r="F376" s="81"/>
      <c r="G376" s="81"/>
      <c r="H376" s="87">
        <f t="shared" si="25"/>
        <v>0</v>
      </c>
      <c r="I376" s="87">
        <f t="shared" si="26"/>
        <v>0</v>
      </c>
      <c r="J376" s="81"/>
      <c r="K376" s="54">
        <f t="shared" si="28"/>
        <v>0</v>
      </c>
      <c r="L376" s="81"/>
      <c r="M376" s="54">
        <f t="shared" si="29"/>
        <v>0</v>
      </c>
    </row>
    <row r="377" spans="1:13" x14ac:dyDescent="0.25">
      <c r="A377" s="39" t="str">
        <f t="shared" si="27"/>
        <v>RURALInpatient Psychiatric Hospitals</v>
      </c>
      <c r="B377" s="51" t="s">
        <v>54</v>
      </c>
      <c r="C377" s="57" t="s">
        <v>59</v>
      </c>
      <c r="D377" s="57" t="s">
        <v>77</v>
      </c>
      <c r="E377" s="81"/>
      <c r="F377" s="81"/>
      <c r="G377" s="81"/>
      <c r="H377" s="87">
        <f t="shared" si="25"/>
        <v>0</v>
      </c>
      <c r="I377" s="87">
        <f t="shared" si="26"/>
        <v>0</v>
      </c>
      <c r="J377" s="81"/>
      <c r="K377" s="54">
        <f t="shared" si="28"/>
        <v>0</v>
      </c>
      <c r="L377" s="81"/>
      <c r="M377" s="54">
        <f t="shared" si="29"/>
        <v>0</v>
      </c>
    </row>
    <row r="378" spans="1:13" x14ac:dyDescent="0.25">
      <c r="A378" s="39" t="str">
        <f t="shared" si="27"/>
        <v>RURALFreestanding Psychiatric Hospitals</v>
      </c>
      <c r="B378" s="51" t="s">
        <v>40</v>
      </c>
      <c r="C378" s="57" t="s">
        <v>59</v>
      </c>
      <c r="D378" s="57" t="s">
        <v>166</v>
      </c>
      <c r="E378" s="81"/>
      <c r="F378" s="81"/>
      <c r="G378" s="81"/>
      <c r="H378" s="87">
        <f t="shared" si="25"/>
        <v>0</v>
      </c>
      <c r="I378" s="87">
        <f t="shared" si="26"/>
        <v>0</v>
      </c>
      <c r="J378" s="81"/>
      <c r="K378" s="54">
        <f t="shared" si="28"/>
        <v>0</v>
      </c>
      <c r="L378" s="81"/>
      <c r="M378" s="54">
        <f t="shared" si="29"/>
        <v>0</v>
      </c>
    </row>
    <row r="379" spans="1:13" x14ac:dyDescent="0.25">
      <c r="A379" s="39" t="str">
        <f t="shared" si="27"/>
        <v>RURALGeneral Hospitals with psychiatric units</v>
      </c>
      <c r="B379" s="51" t="s">
        <v>41</v>
      </c>
      <c r="C379" s="57" t="s">
        <v>59</v>
      </c>
      <c r="D379" s="57" t="s">
        <v>166</v>
      </c>
      <c r="E379" s="81"/>
      <c r="F379" s="81"/>
      <c r="G379" s="81"/>
      <c r="H379" s="87">
        <f t="shared" si="25"/>
        <v>0</v>
      </c>
      <c r="I379" s="87">
        <f t="shared" si="26"/>
        <v>0</v>
      </c>
      <c r="J379" s="81"/>
      <c r="K379" s="54">
        <f t="shared" si="28"/>
        <v>0</v>
      </c>
      <c r="L379" s="81"/>
      <c r="M379" s="54">
        <f t="shared" si="29"/>
        <v>0</v>
      </c>
    </row>
    <row r="380" spans="1:13" x14ac:dyDescent="0.25">
      <c r="A380" s="39" t="str">
        <f t="shared" si="27"/>
        <v>RURALPartial Hospital Programs</v>
      </c>
      <c r="B380" s="51" t="s">
        <v>42</v>
      </c>
      <c r="C380" s="57" t="s">
        <v>59</v>
      </c>
      <c r="D380" s="57" t="s">
        <v>166</v>
      </c>
      <c r="E380" s="81"/>
      <c r="F380" s="81"/>
      <c r="G380" s="81"/>
      <c r="H380" s="87">
        <f t="shared" si="25"/>
        <v>0</v>
      </c>
      <c r="I380" s="87">
        <f t="shared" si="26"/>
        <v>0</v>
      </c>
      <c r="J380" s="81"/>
      <c r="K380" s="54">
        <f t="shared" si="28"/>
        <v>0</v>
      </c>
      <c r="L380" s="81"/>
      <c r="M380" s="54">
        <f t="shared" si="29"/>
        <v>0</v>
      </c>
    </row>
    <row r="381" spans="1:13" x14ac:dyDescent="0.25">
      <c r="A381" s="39" t="str">
        <f t="shared" si="27"/>
        <v>RURALAccredited Residential Treatment Centers (ARTC)</v>
      </c>
      <c r="B381" s="51" t="s">
        <v>241</v>
      </c>
      <c r="C381" s="57" t="s">
        <v>59</v>
      </c>
      <c r="D381" s="57" t="s">
        <v>166</v>
      </c>
      <c r="E381" s="81"/>
      <c r="F381" s="81"/>
      <c r="G381" s="81"/>
      <c r="H381" s="87">
        <f t="shared" si="25"/>
        <v>0</v>
      </c>
      <c r="I381" s="87">
        <f t="shared" si="26"/>
        <v>0</v>
      </c>
      <c r="J381" s="81"/>
      <c r="K381" s="54">
        <f t="shared" si="28"/>
        <v>0</v>
      </c>
      <c r="L381" s="81"/>
      <c r="M381" s="54">
        <f t="shared" si="29"/>
        <v>0</v>
      </c>
    </row>
    <row r="382" spans="1:13" ht="25" x14ac:dyDescent="0.25">
      <c r="A382" s="39" t="str">
        <f t="shared" si="27"/>
        <v>RURALNon-Accredited Residential Treatment Center &amp; Group Homes</v>
      </c>
      <c r="B382" s="51" t="s">
        <v>43</v>
      </c>
      <c r="C382" s="57" t="s">
        <v>59</v>
      </c>
      <c r="D382" s="57" t="s">
        <v>166</v>
      </c>
      <c r="E382" s="81"/>
      <c r="F382" s="81"/>
      <c r="G382" s="81"/>
      <c r="H382" s="87">
        <f t="shared" si="25"/>
        <v>0</v>
      </c>
      <c r="I382" s="87">
        <f t="shared" si="26"/>
        <v>0</v>
      </c>
      <c r="J382" s="81"/>
      <c r="K382" s="54">
        <f t="shared" si="28"/>
        <v>0</v>
      </c>
      <c r="L382" s="81"/>
      <c r="M382" s="54">
        <f t="shared" si="29"/>
        <v>0</v>
      </c>
    </row>
    <row r="383" spans="1:13" x14ac:dyDescent="0.25">
      <c r="A383" s="39" t="str">
        <f t="shared" si="27"/>
        <v>RURALTreatment Foster Care I &amp; II</v>
      </c>
      <c r="B383" s="51" t="s">
        <v>94</v>
      </c>
      <c r="C383" s="57" t="s">
        <v>59</v>
      </c>
      <c r="D383" s="57" t="s">
        <v>166</v>
      </c>
      <c r="E383" s="81"/>
      <c r="F383" s="81"/>
      <c r="G383" s="81"/>
      <c r="H383" s="87">
        <f t="shared" si="25"/>
        <v>0</v>
      </c>
      <c r="I383" s="87">
        <f t="shared" si="26"/>
        <v>0</v>
      </c>
      <c r="J383" s="81"/>
      <c r="K383" s="54">
        <f t="shared" si="28"/>
        <v>0</v>
      </c>
      <c r="L383" s="81"/>
      <c r="M383" s="54">
        <f t="shared" si="29"/>
        <v>0</v>
      </c>
    </row>
    <row r="384" spans="1:13" x14ac:dyDescent="0.25">
      <c r="A384" s="39" t="str">
        <f t="shared" si="27"/>
        <v>RURALCore Service Agencies</v>
      </c>
      <c r="B384" s="51" t="s">
        <v>44</v>
      </c>
      <c r="C384" s="57" t="s">
        <v>59</v>
      </c>
      <c r="D384" s="57" t="s">
        <v>166</v>
      </c>
      <c r="E384" s="81"/>
      <c r="F384" s="81"/>
      <c r="G384" s="81"/>
      <c r="H384" s="87">
        <f t="shared" si="25"/>
        <v>0</v>
      </c>
      <c r="I384" s="87">
        <f t="shared" si="26"/>
        <v>0</v>
      </c>
      <c r="J384" s="81"/>
      <c r="K384" s="54">
        <f t="shared" si="28"/>
        <v>0</v>
      </c>
      <c r="L384" s="81"/>
      <c r="M384" s="54">
        <f t="shared" si="29"/>
        <v>0</v>
      </c>
    </row>
    <row r="385" spans="1:13" x14ac:dyDescent="0.25">
      <c r="A385" s="39" t="str">
        <f t="shared" si="27"/>
        <v>RURALCommunity Mental Health Centers</v>
      </c>
      <c r="B385" s="51" t="s">
        <v>93</v>
      </c>
      <c r="C385" s="57" t="s">
        <v>59</v>
      </c>
      <c r="D385" s="57" t="s">
        <v>166</v>
      </c>
      <c r="E385" s="81"/>
      <c r="F385" s="81"/>
      <c r="G385" s="81"/>
      <c r="H385" s="87">
        <f t="shared" si="25"/>
        <v>0</v>
      </c>
      <c r="I385" s="87">
        <f t="shared" si="26"/>
        <v>0</v>
      </c>
      <c r="J385" s="81"/>
      <c r="K385" s="54">
        <f t="shared" si="28"/>
        <v>0</v>
      </c>
      <c r="L385" s="81"/>
      <c r="M385" s="54">
        <f t="shared" si="29"/>
        <v>0</v>
      </c>
    </row>
    <row r="386" spans="1:13" x14ac:dyDescent="0.25">
      <c r="A386" s="39" t="str">
        <f t="shared" si="27"/>
        <v>RURALIndian Health Service and Tribal 638s providing BH</v>
      </c>
      <c r="B386" s="51" t="s">
        <v>45</v>
      </c>
      <c r="C386" s="57" t="s">
        <v>59</v>
      </c>
      <c r="D386" s="57" t="s">
        <v>166</v>
      </c>
      <c r="E386" s="81"/>
      <c r="F386" s="81"/>
      <c r="G386" s="81"/>
      <c r="H386" s="87">
        <f t="shared" si="25"/>
        <v>0</v>
      </c>
      <c r="I386" s="87">
        <f t="shared" si="26"/>
        <v>0</v>
      </c>
      <c r="J386" s="81"/>
      <c r="K386" s="54">
        <f t="shared" si="28"/>
        <v>0</v>
      </c>
      <c r="L386" s="81"/>
      <c r="M386" s="54">
        <f t="shared" si="29"/>
        <v>0</v>
      </c>
    </row>
    <row r="387" spans="1:13" x14ac:dyDescent="0.25">
      <c r="A387" s="39" t="str">
        <f t="shared" si="27"/>
        <v>RURALOutpatient Provider Agencies</v>
      </c>
      <c r="B387" s="51" t="s">
        <v>46</v>
      </c>
      <c r="C387" s="57" t="s">
        <v>59</v>
      </c>
      <c r="D387" s="57" t="s">
        <v>166</v>
      </c>
      <c r="E387" s="81"/>
      <c r="F387" s="81"/>
      <c r="G387" s="81"/>
      <c r="H387" s="87">
        <f t="shared" si="25"/>
        <v>0</v>
      </c>
      <c r="I387" s="87">
        <f t="shared" si="26"/>
        <v>0</v>
      </c>
      <c r="J387" s="81"/>
      <c r="K387" s="54">
        <f t="shared" si="28"/>
        <v>0</v>
      </c>
      <c r="L387" s="81"/>
      <c r="M387" s="54">
        <f t="shared" si="29"/>
        <v>0</v>
      </c>
    </row>
    <row r="388" spans="1:13" x14ac:dyDescent="0.25">
      <c r="A388" s="39" t="str">
        <f t="shared" si="27"/>
        <v>RURALBehavioral Management Services (BMS)</v>
      </c>
      <c r="B388" s="51" t="s">
        <v>248</v>
      </c>
      <c r="C388" s="57" t="s">
        <v>59</v>
      </c>
      <c r="D388" s="57" t="s">
        <v>166</v>
      </c>
      <c r="E388" s="81"/>
      <c r="F388" s="81"/>
      <c r="G388" s="81"/>
      <c r="H388" s="87">
        <f t="shared" si="25"/>
        <v>0</v>
      </c>
      <c r="I388" s="87">
        <f t="shared" si="26"/>
        <v>0</v>
      </c>
      <c r="J388" s="81"/>
      <c r="K388" s="54">
        <f t="shared" si="28"/>
        <v>0</v>
      </c>
      <c r="L388" s="81"/>
      <c r="M388" s="54">
        <f t="shared" si="29"/>
        <v>0</v>
      </c>
    </row>
    <row r="389" spans="1:13" x14ac:dyDescent="0.25">
      <c r="A389" s="39" t="str">
        <f t="shared" si="27"/>
        <v>RURALDay Treatment Services</v>
      </c>
      <c r="B389" s="51" t="s">
        <v>249</v>
      </c>
      <c r="C389" s="57" t="s">
        <v>59</v>
      </c>
      <c r="D389" s="57" t="s">
        <v>166</v>
      </c>
      <c r="E389" s="81"/>
      <c r="F389" s="81"/>
      <c r="G389" s="81"/>
      <c r="H389" s="87">
        <f t="shared" si="25"/>
        <v>0</v>
      </c>
      <c r="I389" s="87">
        <f t="shared" si="26"/>
        <v>0</v>
      </c>
      <c r="J389" s="81"/>
      <c r="K389" s="54">
        <f t="shared" si="28"/>
        <v>0</v>
      </c>
      <c r="L389" s="81"/>
      <c r="M389" s="54">
        <f t="shared" si="29"/>
        <v>0</v>
      </c>
    </row>
    <row r="390" spans="1:13" x14ac:dyDescent="0.25">
      <c r="A390" s="39" t="str">
        <f t="shared" si="27"/>
        <v>RURALAssertive Community Treatment (ACT)</v>
      </c>
      <c r="B390" s="51" t="s">
        <v>250</v>
      </c>
      <c r="C390" s="57" t="s">
        <v>59</v>
      </c>
      <c r="D390" s="57" t="s">
        <v>166</v>
      </c>
      <c r="E390" s="81"/>
      <c r="F390" s="81"/>
      <c r="G390" s="81"/>
      <c r="H390" s="87">
        <f t="shared" si="25"/>
        <v>0</v>
      </c>
      <c r="I390" s="87">
        <f t="shared" si="26"/>
        <v>0</v>
      </c>
      <c r="J390" s="81"/>
      <c r="K390" s="54">
        <f t="shared" si="28"/>
        <v>0</v>
      </c>
      <c r="L390" s="81"/>
      <c r="M390" s="54">
        <f t="shared" si="29"/>
        <v>0</v>
      </c>
    </row>
    <row r="391" spans="1:13" x14ac:dyDescent="0.25">
      <c r="A391" s="39" t="str">
        <f t="shared" si="27"/>
        <v>RURALMulti-Systemic Therapy (MST)</v>
      </c>
      <c r="B391" s="51" t="s">
        <v>251</v>
      </c>
      <c r="C391" s="57" t="s">
        <v>59</v>
      </c>
      <c r="D391" s="57" t="s">
        <v>166</v>
      </c>
      <c r="E391" s="81"/>
      <c r="F391" s="81"/>
      <c r="G391" s="81"/>
      <c r="H391" s="87">
        <f t="shared" si="25"/>
        <v>0</v>
      </c>
      <c r="I391" s="87">
        <f t="shared" si="26"/>
        <v>0</v>
      </c>
      <c r="J391" s="81"/>
      <c r="K391" s="54">
        <f t="shared" si="28"/>
        <v>0</v>
      </c>
      <c r="L391" s="81"/>
      <c r="M391" s="54">
        <f t="shared" si="29"/>
        <v>0</v>
      </c>
    </row>
    <row r="392" spans="1:13" x14ac:dyDescent="0.25">
      <c r="A392" s="39" t="str">
        <f t="shared" si="27"/>
        <v>RURALIntensive Outpatient Services</v>
      </c>
      <c r="B392" s="51" t="s">
        <v>47</v>
      </c>
      <c r="C392" s="57" t="s">
        <v>59</v>
      </c>
      <c r="D392" s="57" t="s">
        <v>166</v>
      </c>
      <c r="E392" s="81"/>
      <c r="F392" s="81"/>
      <c r="G392" s="81"/>
      <c r="H392" s="87">
        <f t="shared" si="25"/>
        <v>0</v>
      </c>
      <c r="I392" s="87">
        <f t="shared" si="26"/>
        <v>0</v>
      </c>
      <c r="J392" s="81"/>
      <c r="K392" s="54">
        <f t="shared" si="28"/>
        <v>0</v>
      </c>
      <c r="L392" s="81"/>
      <c r="M392" s="54">
        <f t="shared" si="29"/>
        <v>0</v>
      </c>
    </row>
    <row r="393" spans="1:13" x14ac:dyDescent="0.25">
      <c r="A393" s="39" t="str">
        <f t="shared" si="27"/>
        <v>RURALMethadone Clinics</v>
      </c>
      <c r="B393" s="51" t="s">
        <v>48</v>
      </c>
      <c r="C393" s="57" t="s">
        <v>59</v>
      </c>
      <c r="D393" s="57" t="s">
        <v>166</v>
      </c>
      <c r="E393" s="81"/>
      <c r="F393" s="81"/>
      <c r="G393" s="81"/>
      <c r="H393" s="87">
        <f t="shared" si="25"/>
        <v>0</v>
      </c>
      <c r="I393" s="87">
        <f t="shared" si="26"/>
        <v>0</v>
      </c>
      <c r="J393" s="81"/>
      <c r="K393" s="54">
        <f t="shared" si="28"/>
        <v>0</v>
      </c>
      <c r="L393" s="81"/>
      <c r="M393" s="54">
        <f t="shared" si="29"/>
        <v>0</v>
      </c>
    </row>
    <row r="394" spans="1:13" x14ac:dyDescent="0.25">
      <c r="A394" s="39" t="str">
        <f t="shared" si="27"/>
        <v>RURALFQHCs providing BH services</v>
      </c>
      <c r="B394" s="51" t="s">
        <v>49</v>
      </c>
      <c r="C394" s="57" t="s">
        <v>59</v>
      </c>
      <c r="D394" s="57" t="s">
        <v>166</v>
      </c>
      <c r="E394" s="81"/>
      <c r="F394" s="81"/>
      <c r="G394" s="81"/>
      <c r="H394" s="87">
        <f t="shared" ref="H394:H457" si="30">F394+G394</f>
        <v>0</v>
      </c>
      <c r="I394" s="87">
        <f t="shared" ref="I394:I457" si="31">J394+L394</f>
        <v>0</v>
      </c>
      <c r="J394" s="81"/>
      <c r="K394" s="54">
        <f t="shared" si="28"/>
        <v>0</v>
      </c>
      <c r="L394" s="81"/>
      <c r="M394" s="54">
        <f t="shared" si="29"/>
        <v>0</v>
      </c>
    </row>
    <row r="395" spans="1:13" x14ac:dyDescent="0.25">
      <c r="A395" s="39" t="str">
        <f t="shared" ref="A395:A458" si="32">C395&amp;B395</f>
        <v>RURALRural Health Clinics providing BH Services</v>
      </c>
      <c r="B395" s="51" t="s">
        <v>50</v>
      </c>
      <c r="C395" s="57" t="s">
        <v>59</v>
      </c>
      <c r="D395" s="57" t="s">
        <v>166</v>
      </c>
      <c r="E395" s="81"/>
      <c r="F395" s="81"/>
      <c r="G395" s="81"/>
      <c r="H395" s="87">
        <f t="shared" si="30"/>
        <v>0</v>
      </c>
      <c r="I395" s="87">
        <f t="shared" si="31"/>
        <v>0</v>
      </c>
      <c r="J395" s="81"/>
      <c r="K395" s="54">
        <f t="shared" ref="K395:K458" si="33">IFERROR(ROUND(J395/$I395,3),0)</f>
        <v>0</v>
      </c>
      <c r="L395" s="81"/>
      <c r="M395" s="54">
        <f t="shared" ref="M395:M458" si="34">IFERROR(ROUND(L395/$I395,3),0)</f>
        <v>0</v>
      </c>
    </row>
    <row r="396" spans="1:13" x14ac:dyDescent="0.25">
      <c r="A396" s="39" t="str">
        <f t="shared" si="32"/>
        <v>RURALPsychiatrists</v>
      </c>
      <c r="B396" s="51" t="s">
        <v>51</v>
      </c>
      <c r="C396" s="57" t="s">
        <v>59</v>
      </c>
      <c r="D396" s="57" t="s">
        <v>166</v>
      </c>
      <c r="E396" s="81"/>
      <c r="F396" s="81"/>
      <c r="G396" s="81"/>
      <c r="H396" s="87">
        <f t="shared" si="30"/>
        <v>0</v>
      </c>
      <c r="I396" s="87">
        <f t="shared" si="31"/>
        <v>0</v>
      </c>
      <c r="J396" s="81"/>
      <c r="K396" s="54">
        <f t="shared" si="33"/>
        <v>0</v>
      </c>
      <c r="L396" s="81"/>
      <c r="M396" s="54">
        <f t="shared" si="34"/>
        <v>0</v>
      </c>
    </row>
    <row r="397" spans="1:13" x14ac:dyDescent="0.25">
      <c r="A397" s="39" t="str">
        <f t="shared" si="32"/>
        <v>RURALPsychologists</v>
      </c>
      <c r="B397" s="51" t="s">
        <v>52</v>
      </c>
      <c r="C397" s="57" t="s">
        <v>59</v>
      </c>
      <c r="D397" s="57" t="s">
        <v>166</v>
      </c>
      <c r="E397" s="81"/>
      <c r="F397" s="81"/>
      <c r="G397" s="81"/>
      <c r="H397" s="87">
        <f t="shared" si="30"/>
        <v>0</v>
      </c>
      <c r="I397" s="87">
        <f t="shared" si="31"/>
        <v>0</v>
      </c>
      <c r="J397" s="81"/>
      <c r="K397" s="54">
        <f t="shared" si="33"/>
        <v>0</v>
      </c>
      <c r="L397" s="81"/>
      <c r="M397" s="54">
        <f t="shared" si="34"/>
        <v>0</v>
      </c>
    </row>
    <row r="398" spans="1:13" x14ac:dyDescent="0.25">
      <c r="A398" s="39" t="str">
        <f t="shared" si="32"/>
        <v>RURALSuboxone certified MDs</v>
      </c>
      <c r="B398" s="51" t="s">
        <v>53</v>
      </c>
      <c r="C398" s="57" t="s">
        <v>59</v>
      </c>
      <c r="D398" s="57" t="s">
        <v>166</v>
      </c>
      <c r="E398" s="81"/>
      <c r="F398" s="81"/>
      <c r="G398" s="81"/>
      <c r="H398" s="87">
        <f t="shared" si="30"/>
        <v>0</v>
      </c>
      <c r="I398" s="87">
        <f t="shared" si="31"/>
        <v>0</v>
      </c>
      <c r="J398" s="81"/>
      <c r="K398" s="54">
        <f t="shared" si="33"/>
        <v>0</v>
      </c>
      <c r="L398" s="81"/>
      <c r="M398" s="54">
        <f t="shared" si="34"/>
        <v>0</v>
      </c>
    </row>
    <row r="399" spans="1:13" x14ac:dyDescent="0.25">
      <c r="A399" s="39" t="str">
        <f t="shared" si="32"/>
        <v>RURALOther Licensed Independent BH Practitioners</v>
      </c>
      <c r="B399" s="51" t="s">
        <v>242</v>
      </c>
      <c r="C399" s="57" t="s">
        <v>59</v>
      </c>
      <c r="D399" s="57" t="s">
        <v>166</v>
      </c>
      <c r="E399" s="81"/>
      <c r="F399" s="81"/>
      <c r="G399" s="81"/>
      <c r="H399" s="87">
        <f t="shared" si="30"/>
        <v>0</v>
      </c>
      <c r="I399" s="87">
        <f t="shared" si="31"/>
        <v>0</v>
      </c>
      <c r="J399" s="81"/>
      <c r="K399" s="54">
        <f t="shared" si="33"/>
        <v>0</v>
      </c>
      <c r="L399" s="81"/>
      <c r="M399" s="54">
        <f t="shared" si="34"/>
        <v>0</v>
      </c>
    </row>
    <row r="400" spans="1:13" x14ac:dyDescent="0.25">
      <c r="A400" s="39" t="str">
        <f t="shared" si="32"/>
        <v>RURALInpatient Psychiatric Hospitals</v>
      </c>
      <c r="B400" s="51" t="s">
        <v>54</v>
      </c>
      <c r="C400" s="57" t="s">
        <v>59</v>
      </c>
      <c r="D400" s="57" t="s">
        <v>166</v>
      </c>
      <c r="E400" s="81"/>
      <c r="F400" s="81"/>
      <c r="G400" s="81"/>
      <c r="H400" s="87">
        <f t="shared" si="30"/>
        <v>0</v>
      </c>
      <c r="I400" s="87">
        <f t="shared" si="31"/>
        <v>0</v>
      </c>
      <c r="J400" s="81"/>
      <c r="K400" s="54">
        <f t="shared" si="33"/>
        <v>0</v>
      </c>
      <c r="L400" s="81"/>
      <c r="M400" s="54">
        <f t="shared" si="34"/>
        <v>0</v>
      </c>
    </row>
    <row r="401" spans="1:13" x14ac:dyDescent="0.25">
      <c r="A401" s="39" t="str">
        <f t="shared" si="32"/>
        <v>RURALFreestanding Psychiatric Hospitals</v>
      </c>
      <c r="B401" s="51" t="s">
        <v>40</v>
      </c>
      <c r="C401" s="57" t="s">
        <v>59</v>
      </c>
      <c r="D401" s="57" t="s">
        <v>78</v>
      </c>
      <c r="E401" s="81"/>
      <c r="F401" s="81"/>
      <c r="G401" s="81"/>
      <c r="H401" s="87">
        <f t="shared" si="30"/>
        <v>0</v>
      </c>
      <c r="I401" s="87">
        <f t="shared" si="31"/>
        <v>0</v>
      </c>
      <c r="J401" s="81"/>
      <c r="K401" s="54">
        <f t="shared" si="33"/>
        <v>0</v>
      </c>
      <c r="L401" s="81"/>
      <c r="M401" s="54">
        <f t="shared" si="34"/>
        <v>0</v>
      </c>
    </row>
    <row r="402" spans="1:13" x14ac:dyDescent="0.25">
      <c r="A402" s="39" t="str">
        <f t="shared" si="32"/>
        <v>RURALGeneral Hospitals with psychiatric units</v>
      </c>
      <c r="B402" s="51" t="s">
        <v>41</v>
      </c>
      <c r="C402" s="57" t="s">
        <v>59</v>
      </c>
      <c r="D402" s="57" t="s">
        <v>78</v>
      </c>
      <c r="E402" s="81"/>
      <c r="F402" s="81"/>
      <c r="G402" s="81"/>
      <c r="H402" s="87">
        <f t="shared" si="30"/>
        <v>0</v>
      </c>
      <c r="I402" s="87">
        <f t="shared" si="31"/>
        <v>0</v>
      </c>
      <c r="J402" s="81"/>
      <c r="K402" s="54">
        <f t="shared" si="33"/>
        <v>0</v>
      </c>
      <c r="L402" s="81"/>
      <c r="M402" s="54">
        <f t="shared" si="34"/>
        <v>0</v>
      </c>
    </row>
    <row r="403" spans="1:13" x14ac:dyDescent="0.25">
      <c r="A403" s="39" t="str">
        <f t="shared" si="32"/>
        <v>RURALPartial Hospital Programs</v>
      </c>
      <c r="B403" s="51" t="s">
        <v>42</v>
      </c>
      <c r="C403" s="57" t="s">
        <v>59</v>
      </c>
      <c r="D403" s="57" t="s">
        <v>78</v>
      </c>
      <c r="E403" s="81"/>
      <c r="F403" s="81"/>
      <c r="G403" s="81"/>
      <c r="H403" s="87">
        <f t="shared" si="30"/>
        <v>0</v>
      </c>
      <c r="I403" s="87">
        <f t="shared" si="31"/>
        <v>0</v>
      </c>
      <c r="J403" s="81"/>
      <c r="K403" s="54">
        <f t="shared" si="33"/>
        <v>0</v>
      </c>
      <c r="L403" s="81"/>
      <c r="M403" s="54">
        <f t="shared" si="34"/>
        <v>0</v>
      </c>
    </row>
    <row r="404" spans="1:13" x14ac:dyDescent="0.25">
      <c r="A404" s="39" t="str">
        <f t="shared" si="32"/>
        <v>RURALAccredited Residential Treatment Centers (ARTC)</v>
      </c>
      <c r="B404" s="51" t="s">
        <v>241</v>
      </c>
      <c r="C404" s="57" t="s">
        <v>59</v>
      </c>
      <c r="D404" s="57" t="s">
        <v>78</v>
      </c>
      <c r="E404" s="81"/>
      <c r="F404" s="81"/>
      <c r="G404" s="81"/>
      <c r="H404" s="87">
        <f t="shared" si="30"/>
        <v>0</v>
      </c>
      <c r="I404" s="87">
        <f t="shared" si="31"/>
        <v>0</v>
      </c>
      <c r="J404" s="81"/>
      <c r="K404" s="54">
        <f t="shared" si="33"/>
        <v>0</v>
      </c>
      <c r="L404" s="81"/>
      <c r="M404" s="54">
        <f t="shared" si="34"/>
        <v>0</v>
      </c>
    </row>
    <row r="405" spans="1:13" ht="25" x14ac:dyDescent="0.25">
      <c r="A405" s="39" t="str">
        <f t="shared" si="32"/>
        <v>RURALNon-Accredited Residential Treatment Center &amp; Group Homes</v>
      </c>
      <c r="B405" s="51" t="s">
        <v>43</v>
      </c>
      <c r="C405" s="57" t="s">
        <v>59</v>
      </c>
      <c r="D405" s="57" t="s">
        <v>78</v>
      </c>
      <c r="E405" s="81"/>
      <c r="F405" s="81"/>
      <c r="G405" s="81"/>
      <c r="H405" s="87">
        <f t="shared" si="30"/>
        <v>0</v>
      </c>
      <c r="I405" s="87">
        <f t="shared" si="31"/>
        <v>0</v>
      </c>
      <c r="J405" s="81"/>
      <c r="K405" s="54">
        <f t="shared" si="33"/>
        <v>0</v>
      </c>
      <c r="L405" s="81"/>
      <c r="M405" s="54">
        <f t="shared" si="34"/>
        <v>0</v>
      </c>
    </row>
    <row r="406" spans="1:13" x14ac:dyDescent="0.25">
      <c r="A406" s="39" t="str">
        <f t="shared" si="32"/>
        <v>RURALTreatment Foster Care I &amp; II</v>
      </c>
      <c r="B406" s="51" t="s">
        <v>94</v>
      </c>
      <c r="C406" s="57" t="s">
        <v>59</v>
      </c>
      <c r="D406" s="57" t="s">
        <v>78</v>
      </c>
      <c r="E406" s="81"/>
      <c r="F406" s="81"/>
      <c r="G406" s="81"/>
      <c r="H406" s="87">
        <f t="shared" si="30"/>
        <v>0</v>
      </c>
      <c r="I406" s="87">
        <f t="shared" si="31"/>
        <v>0</v>
      </c>
      <c r="J406" s="81"/>
      <c r="K406" s="54">
        <f t="shared" si="33"/>
        <v>0</v>
      </c>
      <c r="L406" s="81"/>
      <c r="M406" s="54">
        <f t="shared" si="34"/>
        <v>0</v>
      </c>
    </row>
    <row r="407" spans="1:13" x14ac:dyDescent="0.25">
      <c r="A407" s="39" t="str">
        <f t="shared" si="32"/>
        <v>RURALCore Service Agencies</v>
      </c>
      <c r="B407" s="51" t="s">
        <v>44</v>
      </c>
      <c r="C407" s="57" t="s">
        <v>59</v>
      </c>
      <c r="D407" s="57" t="s">
        <v>78</v>
      </c>
      <c r="E407" s="81"/>
      <c r="F407" s="81"/>
      <c r="G407" s="81"/>
      <c r="H407" s="87">
        <f t="shared" si="30"/>
        <v>0</v>
      </c>
      <c r="I407" s="87">
        <f t="shared" si="31"/>
        <v>0</v>
      </c>
      <c r="J407" s="81"/>
      <c r="K407" s="54">
        <f t="shared" si="33"/>
        <v>0</v>
      </c>
      <c r="L407" s="81"/>
      <c r="M407" s="54">
        <f t="shared" si="34"/>
        <v>0</v>
      </c>
    </row>
    <row r="408" spans="1:13" x14ac:dyDescent="0.25">
      <c r="A408" s="39" t="str">
        <f t="shared" si="32"/>
        <v>RURALCommunity Mental Health Centers</v>
      </c>
      <c r="B408" s="51" t="s">
        <v>93</v>
      </c>
      <c r="C408" s="57" t="s">
        <v>59</v>
      </c>
      <c r="D408" s="57" t="s">
        <v>78</v>
      </c>
      <c r="E408" s="81"/>
      <c r="F408" s="81"/>
      <c r="G408" s="81"/>
      <c r="H408" s="87">
        <f t="shared" si="30"/>
        <v>0</v>
      </c>
      <c r="I408" s="87">
        <f t="shared" si="31"/>
        <v>0</v>
      </c>
      <c r="J408" s="81"/>
      <c r="K408" s="54">
        <f t="shared" si="33"/>
        <v>0</v>
      </c>
      <c r="L408" s="81"/>
      <c r="M408" s="54">
        <f t="shared" si="34"/>
        <v>0</v>
      </c>
    </row>
    <row r="409" spans="1:13" x14ac:dyDescent="0.25">
      <c r="A409" s="39" t="str">
        <f t="shared" si="32"/>
        <v>RURALIndian Health Service and Tribal 638s providing BH</v>
      </c>
      <c r="B409" s="51" t="s">
        <v>45</v>
      </c>
      <c r="C409" s="57" t="s">
        <v>59</v>
      </c>
      <c r="D409" s="57" t="s">
        <v>78</v>
      </c>
      <c r="E409" s="81"/>
      <c r="F409" s="81"/>
      <c r="G409" s="81"/>
      <c r="H409" s="87">
        <f t="shared" si="30"/>
        <v>0</v>
      </c>
      <c r="I409" s="87">
        <f t="shared" si="31"/>
        <v>0</v>
      </c>
      <c r="J409" s="81"/>
      <c r="K409" s="54">
        <f t="shared" si="33"/>
        <v>0</v>
      </c>
      <c r="L409" s="81"/>
      <c r="M409" s="54">
        <f t="shared" si="34"/>
        <v>0</v>
      </c>
    </row>
    <row r="410" spans="1:13" x14ac:dyDescent="0.25">
      <c r="A410" s="39" t="str">
        <f t="shared" si="32"/>
        <v>RURALOutpatient Provider Agencies</v>
      </c>
      <c r="B410" s="51" t="s">
        <v>46</v>
      </c>
      <c r="C410" s="57" t="s">
        <v>59</v>
      </c>
      <c r="D410" s="57" t="s">
        <v>78</v>
      </c>
      <c r="E410" s="81"/>
      <c r="F410" s="81"/>
      <c r="G410" s="81"/>
      <c r="H410" s="87">
        <f t="shared" si="30"/>
        <v>0</v>
      </c>
      <c r="I410" s="87">
        <f t="shared" si="31"/>
        <v>0</v>
      </c>
      <c r="J410" s="81"/>
      <c r="K410" s="54">
        <f t="shared" si="33"/>
        <v>0</v>
      </c>
      <c r="L410" s="81"/>
      <c r="M410" s="54">
        <f t="shared" si="34"/>
        <v>0</v>
      </c>
    </row>
    <row r="411" spans="1:13" x14ac:dyDescent="0.25">
      <c r="A411" s="39" t="str">
        <f t="shared" si="32"/>
        <v>RURALBehavioral Management Services (BMS)</v>
      </c>
      <c r="B411" s="51" t="s">
        <v>248</v>
      </c>
      <c r="C411" s="57" t="s">
        <v>59</v>
      </c>
      <c r="D411" s="57" t="s">
        <v>78</v>
      </c>
      <c r="E411" s="81"/>
      <c r="F411" s="81"/>
      <c r="G411" s="81"/>
      <c r="H411" s="87">
        <f t="shared" si="30"/>
        <v>0</v>
      </c>
      <c r="I411" s="87">
        <f t="shared" si="31"/>
        <v>0</v>
      </c>
      <c r="J411" s="81"/>
      <c r="K411" s="54">
        <f t="shared" si="33"/>
        <v>0</v>
      </c>
      <c r="L411" s="81"/>
      <c r="M411" s="54">
        <f t="shared" si="34"/>
        <v>0</v>
      </c>
    </row>
    <row r="412" spans="1:13" x14ac:dyDescent="0.25">
      <c r="A412" s="39" t="str">
        <f t="shared" si="32"/>
        <v>RURALDay Treatment Services</v>
      </c>
      <c r="B412" s="51" t="s">
        <v>249</v>
      </c>
      <c r="C412" s="57" t="s">
        <v>59</v>
      </c>
      <c r="D412" s="57" t="s">
        <v>78</v>
      </c>
      <c r="E412" s="81"/>
      <c r="F412" s="81"/>
      <c r="G412" s="81"/>
      <c r="H412" s="87">
        <f t="shared" si="30"/>
        <v>0</v>
      </c>
      <c r="I412" s="87">
        <f t="shared" si="31"/>
        <v>0</v>
      </c>
      <c r="J412" s="81"/>
      <c r="K412" s="54">
        <f t="shared" si="33"/>
        <v>0</v>
      </c>
      <c r="L412" s="81"/>
      <c r="M412" s="54">
        <f t="shared" si="34"/>
        <v>0</v>
      </c>
    </row>
    <row r="413" spans="1:13" x14ac:dyDescent="0.25">
      <c r="A413" s="39" t="str">
        <f t="shared" si="32"/>
        <v>RURALAssertive Community Treatment (ACT)</v>
      </c>
      <c r="B413" s="51" t="s">
        <v>250</v>
      </c>
      <c r="C413" s="57" t="s">
        <v>59</v>
      </c>
      <c r="D413" s="57" t="s">
        <v>78</v>
      </c>
      <c r="E413" s="81"/>
      <c r="F413" s="81"/>
      <c r="G413" s="81"/>
      <c r="H413" s="87">
        <f t="shared" si="30"/>
        <v>0</v>
      </c>
      <c r="I413" s="87">
        <f t="shared" si="31"/>
        <v>0</v>
      </c>
      <c r="J413" s="81"/>
      <c r="K413" s="54">
        <f t="shared" si="33"/>
        <v>0</v>
      </c>
      <c r="L413" s="81"/>
      <c r="M413" s="54">
        <f t="shared" si="34"/>
        <v>0</v>
      </c>
    </row>
    <row r="414" spans="1:13" x14ac:dyDescent="0.25">
      <c r="A414" s="39" t="str">
        <f t="shared" si="32"/>
        <v>RURALMulti-Systemic Therapy (MST)</v>
      </c>
      <c r="B414" s="51" t="s">
        <v>251</v>
      </c>
      <c r="C414" s="57" t="s">
        <v>59</v>
      </c>
      <c r="D414" s="57" t="s">
        <v>78</v>
      </c>
      <c r="E414" s="81"/>
      <c r="F414" s="81"/>
      <c r="G414" s="81"/>
      <c r="H414" s="87">
        <f t="shared" si="30"/>
        <v>0</v>
      </c>
      <c r="I414" s="87">
        <f t="shared" si="31"/>
        <v>0</v>
      </c>
      <c r="J414" s="81"/>
      <c r="K414" s="54">
        <f t="shared" si="33"/>
        <v>0</v>
      </c>
      <c r="L414" s="81"/>
      <c r="M414" s="54">
        <f t="shared" si="34"/>
        <v>0</v>
      </c>
    </row>
    <row r="415" spans="1:13" x14ac:dyDescent="0.25">
      <c r="A415" s="39" t="str">
        <f t="shared" si="32"/>
        <v>RURALIntensive Outpatient Services</v>
      </c>
      <c r="B415" s="51" t="s">
        <v>47</v>
      </c>
      <c r="C415" s="57" t="s">
        <v>59</v>
      </c>
      <c r="D415" s="57" t="s">
        <v>78</v>
      </c>
      <c r="E415" s="81"/>
      <c r="F415" s="81"/>
      <c r="G415" s="81"/>
      <c r="H415" s="87">
        <f t="shared" si="30"/>
        <v>0</v>
      </c>
      <c r="I415" s="87">
        <f t="shared" si="31"/>
        <v>0</v>
      </c>
      <c r="J415" s="81"/>
      <c r="K415" s="54">
        <f t="shared" si="33"/>
        <v>0</v>
      </c>
      <c r="L415" s="81"/>
      <c r="M415" s="54">
        <f t="shared" si="34"/>
        <v>0</v>
      </c>
    </row>
    <row r="416" spans="1:13" x14ac:dyDescent="0.25">
      <c r="A416" s="39" t="str">
        <f t="shared" si="32"/>
        <v>RURALMethadone Clinics</v>
      </c>
      <c r="B416" s="51" t="s">
        <v>48</v>
      </c>
      <c r="C416" s="57" t="s">
        <v>59</v>
      </c>
      <c r="D416" s="57" t="s">
        <v>78</v>
      </c>
      <c r="E416" s="81"/>
      <c r="F416" s="81"/>
      <c r="G416" s="81"/>
      <c r="H416" s="87">
        <f t="shared" si="30"/>
        <v>0</v>
      </c>
      <c r="I416" s="87">
        <f t="shared" si="31"/>
        <v>0</v>
      </c>
      <c r="J416" s="81"/>
      <c r="K416" s="54">
        <f t="shared" si="33"/>
        <v>0</v>
      </c>
      <c r="L416" s="81"/>
      <c r="M416" s="54">
        <f t="shared" si="34"/>
        <v>0</v>
      </c>
    </row>
    <row r="417" spans="1:13" x14ac:dyDescent="0.25">
      <c r="A417" s="39" t="str">
        <f t="shared" si="32"/>
        <v>RURALFQHCs providing BH services</v>
      </c>
      <c r="B417" s="51" t="s">
        <v>49</v>
      </c>
      <c r="C417" s="57" t="s">
        <v>59</v>
      </c>
      <c r="D417" s="57" t="s">
        <v>78</v>
      </c>
      <c r="E417" s="81"/>
      <c r="F417" s="81"/>
      <c r="G417" s="81"/>
      <c r="H417" s="87">
        <f t="shared" si="30"/>
        <v>0</v>
      </c>
      <c r="I417" s="87">
        <f t="shared" si="31"/>
        <v>0</v>
      </c>
      <c r="J417" s="81"/>
      <c r="K417" s="54">
        <f t="shared" si="33"/>
        <v>0</v>
      </c>
      <c r="L417" s="81"/>
      <c r="M417" s="54">
        <f t="shared" si="34"/>
        <v>0</v>
      </c>
    </row>
    <row r="418" spans="1:13" x14ac:dyDescent="0.25">
      <c r="A418" s="39" t="str">
        <f t="shared" si="32"/>
        <v>RURALRural Health Clinics providing BH Services</v>
      </c>
      <c r="B418" s="51" t="s">
        <v>50</v>
      </c>
      <c r="C418" s="57" t="s">
        <v>59</v>
      </c>
      <c r="D418" s="57" t="s">
        <v>78</v>
      </c>
      <c r="E418" s="81"/>
      <c r="F418" s="81"/>
      <c r="G418" s="81"/>
      <c r="H418" s="87">
        <f t="shared" si="30"/>
        <v>0</v>
      </c>
      <c r="I418" s="87">
        <f t="shared" si="31"/>
        <v>0</v>
      </c>
      <c r="J418" s="81"/>
      <c r="K418" s="54">
        <f t="shared" si="33"/>
        <v>0</v>
      </c>
      <c r="L418" s="81"/>
      <c r="M418" s="54">
        <f t="shared" si="34"/>
        <v>0</v>
      </c>
    </row>
    <row r="419" spans="1:13" x14ac:dyDescent="0.25">
      <c r="A419" s="39" t="str">
        <f t="shared" si="32"/>
        <v>RURALPsychiatrists</v>
      </c>
      <c r="B419" s="51" t="s">
        <v>51</v>
      </c>
      <c r="C419" s="57" t="s">
        <v>59</v>
      </c>
      <c r="D419" s="57" t="s">
        <v>78</v>
      </c>
      <c r="E419" s="81"/>
      <c r="F419" s="81"/>
      <c r="G419" s="81"/>
      <c r="H419" s="87">
        <f t="shared" si="30"/>
        <v>0</v>
      </c>
      <c r="I419" s="87">
        <f t="shared" si="31"/>
        <v>0</v>
      </c>
      <c r="J419" s="81"/>
      <c r="K419" s="54">
        <f t="shared" si="33"/>
        <v>0</v>
      </c>
      <c r="L419" s="81"/>
      <c r="M419" s="54">
        <f t="shared" si="34"/>
        <v>0</v>
      </c>
    </row>
    <row r="420" spans="1:13" x14ac:dyDescent="0.25">
      <c r="A420" s="39" t="str">
        <f t="shared" si="32"/>
        <v>RURALPsychologists</v>
      </c>
      <c r="B420" s="51" t="s">
        <v>52</v>
      </c>
      <c r="C420" s="57" t="s">
        <v>59</v>
      </c>
      <c r="D420" s="57" t="s">
        <v>78</v>
      </c>
      <c r="E420" s="81"/>
      <c r="F420" s="81"/>
      <c r="G420" s="81"/>
      <c r="H420" s="87">
        <f t="shared" si="30"/>
        <v>0</v>
      </c>
      <c r="I420" s="87">
        <f t="shared" si="31"/>
        <v>0</v>
      </c>
      <c r="J420" s="81"/>
      <c r="K420" s="54">
        <f t="shared" si="33"/>
        <v>0</v>
      </c>
      <c r="L420" s="81"/>
      <c r="M420" s="54">
        <f t="shared" si="34"/>
        <v>0</v>
      </c>
    </row>
    <row r="421" spans="1:13" x14ac:dyDescent="0.25">
      <c r="A421" s="39" t="str">
        <f t="shared" si="32"/>
        <v>RURALSuboxone certified MDs</v>
      </c>
      <c r="B421" s="51" t="s">
        <v>53</v>
      </c>
      <c r="C421" s="57" t="s">
        <v>59</v>
      </c>
      <c r="D421" s="57" t="s">
        <v>78</v>
      </c>
      <c r="E421" s="81"/>
      <c r="F421" s="81"/>
      <c r="G421" s="81"/>
      <c r="H421" s="87">
        <f t="shared" si="30"/>
        <v>0</v>
      </c>
      <c r="I421" s="87">
        <f t="shared" si="31"/>
        <v>0</v>
      </c>
      <c r="J421" s="81"/>
      <c r="K421" s="54">
        <f t="shared" si="33"/>
        <v>0</v>
      </c>
      <c r="L421" s="81"/>
      <c r="M421" s="54">
        <f t="shared" si="34"/>
        <v>0</v>
      </c>
    </row>
    <row r="422" spans="1:13" x14ac:dyDescent="0.25">
      <c r="A422" s="39" t="str">
        <f t="shared" si="32"/>
        <v>RURALOther Licensed Independent BH Practitioners</v>
      </c>
      <c r="B422" s="51" t="s">
        <v>242</v>
      </c>
      <c r="C422" s="57" t="s">
        <v>59</v>
      </c>
      <c r="D422" s="57" t="s">
        <v>78</v>
      </c>
      <c r="E422" s="81"/>
      <c r="F422" s="81"/>
      <c r="G422" s="81"/>
      <c r="H422" s="87">
        <f t="shared" si="30"/>
        <v>0</v>
      </c>
      <c r="I422" s="87">
        <f t="shared" si="31"/>
        <v>0</v>
      </c>
      <c r="J422" s="81"/>
      <c r="K422" s="54">
        <f t="shared" si="33"/>
        <v>0</v>
      </c>
      <c r="L422" s="81"/>
      <c r="M422" s="54">
        <f t="shared" si="34"/>
        <v>0</v>
      </c>
    </row>
    <row r="423" spans="1:13" x14ac:dyDescent="0.25">
      <c r="A423" s="39" t="str">
        <f t="shared" si="32"/>
        <v>RURALInpatient Psychiatric Hospitals</v>
      </c>
      <c r="B423" s="51" t="s">
        <v>54</v>
      </c>
      <c r="C423" s="57" t="s">
        <v>59</v>
      </c>
      <c r="D423" s="57" t="s">
        <v>78</v>
      </c>
      <c r="E423" s="81"/>
      <c r="F423" s="81"/>
      <c r="G423" s="81"/>
      <c r="H423" s="87">
        <f t="shared" si="30"/>
        <v>0</v>
      </c>
      <c r="I423" s="87">
        <f t="shared" si="31"/>
        <v>0</v>
      </c>
      <c r="J423" s="81"/>
      <c r="K423" s="54">
        <f t="shared" si="33"/>
        <v>0</v>
      </c>
      <c r="L423" s="81"/>
      <c r="M423" s="54">
        <f t="shared" si="34"/>
        <v>0</v>
      </c>
    </row>
    <row r="424" spans="1:13" x14ac:dyDescent="0.25">
      <c r="A424" s="39" t="str">
        <f t="shared" si="32"/>
        <v>FRONTIERFreestanding Psychiatric Hospitals</v>
      </c>
      <c r="B424" s="51" t="s">
        <v>40</v>
      </c>
      <c r="C424" s="57" t="s">
        <v>60</v>
      </c>
      <c r="D424" s="57" t="s">
        <v>79</v>
      </c>
      <c r="E424" s="81"/>
      <c r="F424" s="81"/>
      <c r="G424" s="81"/>
      <c r="H424" s="87">
        <f t="shared" si="30"/>
        <v>0</v>
      </c>
      <c r="I424" s="87">
        <f t="shared" si="31"/>
        <v>0</v>
      </c>
      <c r="J424" s="81"/>
      <c r="K424" s="54">
        <f t="shared" si="33"/>
        <v>0</v>
      </c>
      <c r="L424" s="81"/>
      <c r="M424" s="54">
        <f t="shared" si="34"/>
        <v>0</v>
      </c>
    </row>
    <row r="425" spans="1:13" x14ac:dyDescent="0.25">
      <c r="A425" s="39" t="str">
        <f t="shared" si="32"/>
        <v>FRONTIERGeneral Hospitals with psychiatric units</v>
      </c>
      <c r="B425" s="51" t="s">
        <v>41</v>
      </c>
      <c r="C425" s="57" t="s">
        <v>60</v>
      </c>
      <c r="D425" s="57" t="s">
        <v>79</v>
      </c>
      <c r="E425" s="81"/>
      <c r="F425" s="81"/>
      <c r="G425" s="81"/>
      <c r="H425" s="87">
        <f t="shared" si="30"/>
        <v>0</v>
      </c>
      <c r="I425" s="87">
        <f t="shared" si="31"/>
        <v>0</v>
      </c>
      <c r="J425" s="81"/>
      <c r="K425" s="54">
        <f t="shared" si="33"/>
        <v>0</v>
      </c>
      <c r="L425" s="81"/>
      <c r="M425" s="54">
        <f t="shared" si="34"/>
        <v>0</v>
      </c>
    </row>
    <row r="426" spans="1:13" x14ac:dyDescent="0.25">
      <c r="A426" s="39" t="str">
        <f t="shared" si="32"/>
        <v>FRONTIERPartial Hospital Programs</v>
      </c>
      <c r="B426" s="51" t="s">
        <v>42</v>
      </c>
      <c r="C426" s="57" t="s">
        <v>60</v>
      </c>
      <c r="D426" s="57" t="s">
        <v>79</v>
      </c>
      <c r="E426" s="81"/>
      <c r="F426" s="81"/>
      <c r="G426" s="81"/>
      <c r="H426" s="87">
        <f t="shared" si="30"/>
        <v>0</v>
      </c>
      <c r="I426" s="87">
        <f t="shared" si="31"/>
        <v>0</v>
      </c>
      <c r="J426" s="81"/>
      <c r="K426" s="54">
        <f t="shared" si="33"/>
        <v>0</v>
      </c>
      <c r="L426" s="81"/>
      <c r="M426" s="54">
        <f t="shared" si="34"/>
        <v>0</v>
      </c>
    </row>
    <row r="427" spans="1:13" x14ac:dyDescent="0.25">
      <c r="A427" s="39" t="str">
        <f t="shared" si="32"/>
        <v>FRONTIERAccredited Residential Treatment Centers (ARTC)</v>
      </c>
      <c r="B427" s="51" t="s">
        <v>241</v>
      </c>
      <c r="C427" s="57" t="s">
        <v>60</v>
      </c>
      <c r="D427" s="57" t="s">
        <v>79</v>
      </c>
      <c r="E427" s="81"/>
      <c r="F427" s="81"/>
      <c r="G427" s="81"/>
      <c r="H427" s="87">
        <f t="shared" si="30"/>
        <v>0</v>
      </c>
      <c r="I427" s="87">
        <f t="shared" si="31"/>
        <v>0</v>
      </c>
      <c r="J427" s="81"/>
      <c r="K427" s="54">
        <f t="shared" si="33"/>
        <v>0</v>
      </c>
      <c r="L427" s="81"/>
      <c r="M427" s="54">
        <f t="shared" si="34"/>
        <v>0</v>
      </c>
    </row>
    <row r="428" spans="1:13" ht="25" x14ac:dyDescent="0.25">
      <c r="A428" s="39" t="str">
        <f t="shared" si="32"/>
        <v>FRONTIERNon-Accredited Residential Treatment Center &amp; Group Homes</v>
      </c>
      <c r="B428" s="51" t="s">
        <v>43</v>
      </c>
      <c r="C428" s="57" t="s">
        <v>60</v>
      </c>
      <c r="D428" s="57" t="s">
        <v>79</v>
      </c>
      <c r="E428" s="81"/>
      <c r="F428" s="81"/>
      <c r="G428" s="81"/>
      <c r="H428" s="87">
        <f t="shared" si="30"/>
        <v>0</v>
      </c>
      <c r="I428" s="87">
        <f t="shared" si="31"/>
        <v>0</v>
      </c>
      <c r="J428" s="81"/>
      <c r="K428" s="54">
        <f t="shared" si="33"/>
        <v>0</v>
      </c>
      <c r="L428" s="81"/>
      <c r="M428" s="54">
        <f t="shared" si="34"/>
        <v>0</v>
      </c>
    </row>
    <row r="429" spans="1:13" x14ac:dyDescent="0.25">
      <c r="A429" s="39" t="str">
        <f t="shared" si="32"/>
        <v>FRONTIERTreatment Foster Care I &amp; II</v>
      </c>
      <c r="B429" s="51" t="s">
        <v>94</v>
      </c>
      <c r="C429" s="57" t="s">
        <v>60</v>
      </c>
      <c r="D429" s="57" t="s">
        <v>79</v>
      </c>
      <c r="E429" s="81"/>
      <c r="F429" s="81"/>
      <c r="G429" s="81"/>
      <c r="H429" s="87">
        <f t="shared" si="30"/>
        <v>0</v>
      </c>
      <c r="I429" s="87">
        <f t="shared" si="31"/>
        <v>0</v>
      </c>
      <c r="J429" s="81"/>
      <c r="K429" s="54">
        <f t="shared" si="33"/>
        <v>0</v>
      </c>
      <c r="L429" s="81"/>
      <c r="M429" s="54">
        <f t="shared" si="34"/>
        <v>0</v>
      </c>
    </row>
    <row r="430" spans="1:13" x14ac:dyDescent="0.25">
      <c r="A430" s="39" t="str">
        <f t="shared" si="32"/>
        <v>FRONTIERCore Service Agencies</v>
      </c>
      <c r="B430" s="51" t="s">
        <v>44</v>
      </c>
      <c r="C430" s="57" t="s">
        <v>60</v>
      </c>
      <c r="D430" s="57" t="s">
        <v>79</v>
      </c>
      <c r="E430" s="81"/>
      <c r="F430" s="81"/>
      <c r="G430" s="81"/>
      <c r="H430" s="87">
        <f t="shared" si="30"/>
        <v>0</v>
      </c>
      <c r="I430" s="87">
        <f t="shared" si="31"/>
        <v>0</v>
      </c>
      <c r="J430" s="81"/>
      <c r="K430" s="54">
        <f t="shared" si="33"/>
        <v>0</v>
      </c>
      <c r="L430" s="81"/>
      <c r="M430" s="54">
        <f t="shared" si="34"/>
        <v>0</v>
      </c>
    </row>
    <row r="431" spans="1:13" x14ac:dyDescent="0.25">
      <c r="A431" s="39" t="str">
        <f t="shared" si="32"/>
        <v>FRONTIERCommunity Mental Health Centers</v>
      </c>
      <c r="B431" s="51" t="s">
        <v>93</v>
      </c>
      <c r="C431" s="57" t="s">
        <v>60</v>
      </c>
      <c r="D431" s="57" t="s">
        <v>79</v>
      </c>
      <c r="E431" s="81"/>
      <c r="F431" s="81"/>
      <c r="G431" s="81"/>
      <c r="H431" s="87">
        <f t="shared" si="30"/>
        <v>0</v>
      </c>
      <c r="I431" s="87">
        <f t="shared" si="31"/>
        <v>0</v>
      </c>
      <c r="J431" s="81"/>
      <c r="K431" s="54">
        <f t="shared" si="33"/>
        <v>0</v>
      </c>
      <c r="L431" s="81"/>
      <c r="M431" s="54">
        <f t="shared" si="34"/>
        <v>0</v>
      </c>
    </row>
    <row r="432" spans="1:13" x14ac:dyDescent="0.25">
      <c r="A432" s="39" t="str">
        <f t="shared" si="32"/>
        <v>FRONTIERIndian Health Service and Tribal 638s providing BH</v>
      </c>
      <c r="B432" s="51" t="s">
        <v>45</v>
      </c>
      <c r="C432" s="57" t="s">
        <v>60</v>
      </c>
      <c r="D432" s="57" t="s">
        <v>79</v>
      </c>
      <c r="E432" s="81"/>
      <c r="F432" s="81"/>
      <c r="G432" s="81"/>
      <c r="H432" s="87">
        <f t="shared" si="30"/>
        <v>0</v>
      </c>
      <c r="I432" s="87">
        <f t="shared" si="31"/>
        <v>0</v>
      </c>
      <c r="J432" s="81"/>
      <c r="K432" s="54">
        <f t="shared" si="33"/>
        <v>0</v>
      </c>
      <c r="L432" s="81"/>
      <c r="M432" s="54">
        <f t="shared" si="34"/>
        <v>0</v>
      </c>
    </row>
    <row r="433" spans="1:13" x14ac:dyDescent="0.25">
      <c r="A433" s="39" t="str">
        <f t="shared" si="32"/>
        <v>FRONTIEROutpatient Provider Agencies</v>
      </c>
      <c r="B433" s="51" t="s">
        <v>46</v>
      </c>
      <c r="C433" s="57" t="s">
        <v>60</v>
      </c>
      <c r="D433" s="57" t="s">
        <v>79</v>
      </c>
      <c r="E433" s="81"/>
      <c r="F433" s="81"/>
      <c r="G433" s="81"/>
      <c r="H433" s="87">
        <f t="shared" si="30"/>
        <v>0</v>
      </c>
      <c r="I433" s="87">
        <f t="shared" si="31"/>
        <v>0</v>
      </c>
      <c r="J433" s="81"/>
      <c r="K433" s="54">
        <f t="shared" si="33"/>
        <v>0</v>
      </c>
      <c r="L433" s="81"/>
      <c r="M433" s="54">
        <f t="shared" si="34"/>
        <v>0</v>
      </c>
    </row>
    <row r="434" spans="1:13" x14ac:dyDescent="0.25">
      <c r="A434" s="39" t="str">
        <f t="shared" si="32"/>
        <v>FRONTIERBehavioral Management Services (BMS)</v>
      </c>
      <c r="B434" s="51" t="s">
        <v>248</v>
      </c>
      <c r="C434" s="57" t="s">
        <v>60</v>
      </c>
      <c r="D434" s="57" t="s">
        <v>79</v>
      </c>
      <c r="E434" s="81"/>
      <c r="F434" s="81"/>
      <c r="G434" s="81"/>
      <c r="H434" s="87">
        <f t="shared" si="30"/>
        <v>0</v>
      </c>
      <c r="I434" s="87">
        <f t="shared" si="31"/>
        <v>0</v>
      </c>
      <c r="J434" s="81"/>
      <c r="K434" s="54">
        <f t="shared" si="33"/>
        <v>0</v>
      </c>
      <c r="L434" s="81"/>
      <c r="M434" s="54">
        <f t="shared" si="34"/>
        <v>0</v>
      </c>
    </row>
    <row r="435" spans="1:13" x14ac:dyDescent="0.25">
      <c r="A435" s="39" t="str">
        <f t="shared" si="32"/>
        <v>FRONTIERDay Treatment Services</v>
      </c>
      <c r="B435" s="51" t="s">
        <v>249</v>
      </c>
      <c r="C435" s="57" t="s">
        <v>60</v>
      </c>
      <c r="D435" s="57" t="s">
        <v>79</v>
      </c>
      <c r="E435" s="81"/>
      <c r="F435" s="81"/>
      <c r="G435" s="81"/>
      <c r="H435" s="87">
        <f t="shared" si="30"/>
        <v>0</v>
      </c>
      <c r="I435" s="87">
        <f t="shared" si="31"/>
        <v>0</v>
      </c>
      <c r="J435" s="81"/>
      <c r="K435" s="54">
        <f t="shared" si="33"/>
        <v>0</v>
      </c>
      <c r="L435" s="81"/>
      <c r="M435" s="54">
        <f t="shared" si="34"/>
        <v>0</v>
      </c>
    </row>
    <row r="436" spans="1:13" x14ac:dyDescent="0.25">
      <c r="A436" s="39" t="str">
        <f t="shared" si="32"/>
        <v>FRONTIERAssertive Community Treatment (ACT)</v>
      </c>
      <c r="B436" s="51" t="s">
        <v>250</v>
      </c>
      <c r="C436" s="57" t="s">
        <v>60</v>
      </c>
      <c r="D436" s="57" t="s">
        <v>79</v>
      </c>
      <c r="E436" s="81"/>
      <c r="F436" s="81"/>
      <c r="G436" s="81"/>
      <c r="H436" s="87">
        <f t="shared" si="30"/>
        <v>0</v>
      </c>
      <c r="I436" s="87">
        <f t="shared" si="31"/>
        <v>0</v>
      </c>
      <c r="J436" s="81"/>
      <c r="K436" s="54">
        <f t="shared" si="33"/>
        <v>0</v>
      </c>
      <c r="L436" s="81"/>
      <c r="M436" s="54">
        <f t="shared" si="34"/>
        <v>0</v>
      </c>
    </row>
    <row r="437" spans="1:13" x14ac:dyDescent="0.25">
      <c r="A437" s="39" t="str">
        <f t="shared" si="32"/>
        <v>FRONTIERMulti-Systemic Therapy (MST)</v>
      </c>
      <c r="B437" s="51" t="s">
        <v>251</v>
      </c>
      <c r="C437" s="57" t="s">
        <v>60</v>
      </c>
      <c r="D437" s="57" t="s">
        <v>79</v>
      </c>
      <c r="E437" s="81"/>
      <c r="F437" s="81"/>
      <c r="G437" s="81"/>
      <c r="H437" s="87">
        <f t="shared" si="30"/>
        <v>0</v>
      </c>
      <c r="I437" s="87">
        <f t="shared" si="31"/>
        <v>0</v>
      </c>
      <c r="J437" s="81"/>
      <c r="K437" s="54">
        <f t="shared" si="33"/>
        <v>0</v>
      </c>
      <c r="L437" s="81"/>
      <c r="M437" s="54">
        <f t="shared" si="34"/>
        <v>0</v>
      </c>
    </row>
    <row r="438" spans="1:13" x14ac:dyDescent="0.25">
      <c r="A438" s="39" t="str">
        <f t="shared" si="32"/>
        <v>FRONTIERIntensive Outpatient Services</v>
      </c>
      <c r="B438" s="51" t="s">
        <v>47</v>
      </c>
      <c r="C438" s="57" t="s">
        <v>60</v>
      </c>
      <c r="D438" s="57" t="s">
        <v>79</v>
      </c>
      <c r="E438" s="81"/>
      <c r="F438" s="81"/>
      <c r="G438" s="81"/>
      <c r="H438" s="87">
        <f t="shared" si="30"/>
        <v>0</v>
      </c>
      <c r="I438" s="87">
        <f t="shared" si="31"/>
        <v>0</v>
      </c>
      <c r="J438" s="81"/>
      <c r="K438" s="54">
        <f t="shared" si="33"/>
        <v>0</v>
      </c>
      <c r="L438" s="81"/>
      <c r="M438" s="54">
        <f t="shared" si="34"/>
        <v>0</v>
      </c>
    </row>
    <row r="439" spans="1:13" x14ac:dyDescent="0.25">
      <c r="A439" s="39" t="str">
        <f t="shared" si="32"/>
        <v>FRONTIERMethadone Clinics</v>
      </c>
      <c r="B439" s="51" t="s">
        <v>48</v>
      </c>
      <c r="C439" s="57" t="s">
        <v>60</v>
      </c>
      <c r="D439" s="57" t="s">
        <v>79</v>
      </c>
      <c r="E439" s="81"/>
      <c r="F439" s="81"/>
      <c r="G439" s="81"/>
      <c r="H439" s="87">
        <f t="shared" si="30"/>
        <v>0</v>
      </c>
      <c r="I439" s="87">
        <f t="shared" si="31"/>
        <v>0</v>
      </c>
      <c r="J439" s="81"/>
      <c r="K439" s="54">
        <f t="shared" si="33"/>
        <v>0</v>
      </c>
      <c r="L439" s="81"/>
      <c r="M439" s="54">
        <f t="shared" si="34"/>
        <v>0</v>
      </c>
    </row>
    <row r="440" spans="1:13" x14ac:dyDescent="0.25">
      <c r="A440" s="39" t="str">
        <f t="shared" si="32"/>
        <v>FRONTIERFQHCs providing BH services</v>
      </c>
      <c r="B440" s="51" t="s">
        <v>49</v>
      </c>
      <c r="C440" s="57" t="s">
        <v>60</v>
      </c>
      <c r="D440" s="57" t="s">
        <v>79</v>
      </c>
      <c r="E440" s="81"/>
      <c r="F440" s="81"/>
      <c r="G440" s="81"/>
      <c r="H440" s="87">
        <f t="shared" si="30"/>
        <v>0</v>
      </c>
      <c r="I440" s="87">
        <f t="shared" si="31"/>
        <v>0</v>
      </c>
      <c r="J440" s="81"/>
      <c r="K440" s="54">
        <f t="shared" si="33"/>
        <v>0</v>
      </c>
      <c r="L440" s="81"/>
      <c r="M440" s="54">
        <f t="shared" si="34"/>
        <v>0</v>
      </c>
    </row>
    <row r="441" spans="1:13" x14ac:dyDescent="0.25">
      <c r="A441" s="39" t="str">
        <f t="shared" si="32"/>
        <v>FRONTIERRural Health Clinics providing BH Services</v>
      </c>
      <c r="B441" s="51" t="s">
        <v>50</v>
      </c>
      <c r="C441" s="57" t="s">
        <v>60</v>
      </c>
      <c r="D441" s="57" t="s">
        <v>79</v>
      </c>
      <c r="E441" s="81"/>
      <c r="F441" s="81"/>
      <c r="G441" s="81"/>
      <c r="H441" s="87">
        <f t="shared" si="30"/>
        <v>0</v>
      </c>
      <c r="I441" s="87">
        <f t="shared" si="31"/>
        <v>0</v>
      </c>
      <c r="J441" s="81"/>
      <c r="K441" s="54">
        <f t="shared" si="33"/>
        <v>0</v>
      </c>
      <c r="L441" s="81"/>
      <c r="M441" s="54">
        <f t="shared" si="34"/>
        <v>0</v>
      </c>
    </row>
    <row r="442" spans="1:13" x14ac:dyDescent="0.25">
      <c r="A442" s="39" t="str">
        <f t="shared" si="32"/>
        <v>FRONTIERPsychiatrists</v>
      </c>
      <c r="B442" s="51" t="s">
        <v>51</v>
      </c>
      <c r="C442" s="57" t="s">
        <v>60</v>
      </c>
      <c r="D442" s="57" t="s">
        <v>79</v>
      </c>
      <c r="E442" s="81"/>
      <c r="F442" s="81"/>
      <c r="G442" s="81"/>
      <c r="H442" s="87">
        <f t="shared" si="30"/>
        <v>0</v>
      </c>
      <c r="I442" s="87">
        <f t="shared" si="31"/>
        <v>0</v>
      </c>
      <c r="J442" s="81"/>
      <c r="K442" s="54">
        <f t="shared" si="33"/>
        <v>0</v>
      </c>
      <c r="L442" s="81"/>
      <c r="M442" s="54">
        <f t="shared" si="34"/>
        <v>0</v>
      </c>
    </row>
    <row r="443" spans="1:13" x14ac:dyDescent="0.25">
      <c r="A443" s="39" t="str">
        <f t="shared" si="32"/>
        <v>FRONTIERPsychologists</v>
      </c>
      <c r="B443" s="51" t="s">
        <v>52</v>
      </c>
      <c r="C443" s="57" t="s">
        <v>60</v>
      </c>
      <c r="D443" s="57" t="s">
        <v>79</v>
      </c>
      <c r="E443" s="81"/>
      <c r="F443" s="81"/>
      <c r="G443" s="81"/>
      <c r="H443" s="87">
        <f t="shared" si="30"/>
        <v>0</v>
      </c>
      <c r="I443" s="87">
        <f t="shared" si="31"/>
        <v>0</v>
      </c>
      <c r="J443" s="81"/>
      <c r="K443" s="54">
        <f t="shared" si="33"/>
        <v>0</v>
      </c>
      <c r="L443" s="81"/>
      <c r="M443" s="54">
        <f t="shared" si="34"/>
        <v>0</v>
      </c>
    </row>
    <row r="444" spans="1:13" x14ac:dyDescent="0.25">
      <c r="A444" s="39" t="str">
        <f t="shared" si="32"/>
        <v>FRONTIERSuboxone certified MDs</v>
      </c>
      <c r="B444" s="51" t="s">
        <v>53</v>
      </c>
      <c r="C444" s="57" t="s">
        <v>60</v>
      </c>
      <c r="D444" s="57" t="s">
        <v>79</v>
      </c>
      <c r="E444" s="81"/>
      <c r="F444" s="81"/>
      <c r="G444" s="81"/>
      <c r="H444" s="87">
        <f t="shared" si="30"/>
        <v>0</v>
      </c>
      <c r="I444" s="87">
        <f t="shared" si="31"/>
        <v>0</v>
      </c>
      <c r="J444" s="81"/>
      <c r="K444" s="54">
        <f t="shared" si="33"/>
        <v>0</v>
      </c>
      <c r="L444" s="81"/>
      <c r="M444" s="54">
        <f t="shared" si="34"/>
        <v>0</v>
      </c>
    </row>
    <row r="445" spans="1:13" x14ac:dyDescent="0.25">
      <c r="A445" s="39" t="str">
        <f t="shared" si="32"/>
        <v>FRONTIEROther Licensed Independent BH Practitioners</v>
      </c>
      <c r="B445" s="51" t="s">
        <v>242</v>
      </c>
      <c r="C445" s="57" t="s">
        <v>60</v>
      </c>
      <c r="D445" s="57" t="s">
        <v>79</v>
      </c>
      <c r="E445" s="81"/>
      <c r="F445" s="81"/>
      <c r="G445" s="81"/>
      <c r="H445" s="87">
        <f t="shared" si="30"/>
        <v>0</v>
      </c>
      <c r="I445" s="87">
        <f t="shared" si="31"/>
        <v>0</v>
      </c>
      <c r="J445" s="81"/>
      <c r="K445" s="54">
        <f t="shared" si="33"/>
        <v>0</v>
      </c>
      <c r="L445" s="81"/>
      <c r="M445" s="54">
        <f t="shared" si="34"/>
        <v>0</v>
      </c>
    </row>
    <row r="446" spans="1:13" x14ac:dyDescent="0.25">
      <c r="A446" s="39" t="str">
        <f t="shared" si="32"/>
        <v>FRONTIERInpatient Psychiatric Hospitals</v>
      </c>
      <c r="B446" s="51" t="s">
        <v>54</v>
      </c>
      <c r="C446" s="57" t="s">
        <v>60</v>
      </c>
      <c r="D446" s="57" t="s">
        <v>79</v>
      </c>
      <c r="E446" s="81"/>
      <c r="F446" s="81"/>
      <c r="G446" s="81"/>
      <c r="H446" s="87">
        <f t="shared" si="30"/>
        <v>0</v>
      </c>
      <c r="I446" s="87">
        <f t="shared" si="31"/>
        <v>0</v>
      </c>
      <c r="J446" s="81"/>
      <c r="K446" s="54">
        <f t="shared" si="33"/>
        <v>0</v>
      </c>
      <c r="L446" s="81"/>
      <c r="M446" s="54">
        <f t="shared" si="34"/>
        <v>0</v>
      </c>
    </row>
    <row r="447" spans="1:13" x14ac:dyDescent="0.25">
      <c r="A447" s="39" t="str">
        <f t="shared" si="32"/>
        <v>FRONTIERFreestanding Psychiatric Hospitals</v>
      </c>
      <c r="B447" s="51" t="s">
        <v>40</v>
      </c>
      <c r="C447" s="57" t="s">
        <v>60</v>
      </c>
      <c r="D447" s="57" t="s">
        <v>80</v>
      </c>
      <c r="E447" s="81"/>
      <c r="F447" s="81"/>
      <c r="G447" s="81"/>
      <c r="H447" s="87">
        <f t="shared" si="30"/>
        <v>0</v>
      </c>
      <c r="I447" s="87">
        <f t="shared" si="31"/>
        <v>0</v>
      </c>
      <c r="J447" s="81"/>
      <c r="K447" s="54">
        <f t="shared" si="33"/>
        <v>0</v>
      </c>
      <c r="L447" s="81"/>
      <c r="M447" s="54">
        <f t="shared" si="34"/>
        <v>0</v>
      </c>
    </row>
    <row r="448" spans="1:13" x14ac:dyDescent="0.25">
      <c r="A448" s="39" t="str">
        <f t="shared" si="32"/>
        <v>FRONTIERGeneral Hospitals with psychiatric units</v>
      </c>
      <c r="B448" s="51" t="s">
        <v>41</v>
      </c>
      <c r="C448" s="57" t="s">
        <v>60</v>
      </c>
      <c r="D448" s="57" t="s">
        <v>80</v>
      </c>
      <c r="E448" s="81"/>
      <c r="F448" s="81"/>
      <c r="G448" s="81"/>
      <c r="H448" s="87">
        <f t="shared" si="30"/>
        <v>0</v>
      </c>
      <c r="I448" s="87">
        <f t="shared" si="31"/>
        <v>0</v>
      </c>
      <c r="J448" s="81"/>
      <c r="K448" s="54">
        <f t="shared" si="33"/>
        <v>0</v>
      </c>
      <c r="L448" s="81"/>
      <c r="M448" s="54">
        <f t="shared" si="34"/>
        <v>0</v>
      </c>
    </row>
    <row r="449" spans="1:13" x14ac:dyDescent="0.25">
      <c r="A449" s="39" t="str">
        <f t="shared" si="32"/>
        <v>FRONTIERPartial Hospital Programs</v>
      </c>
      <c r="B449" s="51" t="s">
        <v>42</v>
      </c>
      <c r="C449" s="57" t="s">
        <v>60</v>
      </c>
      <c r="D449" s="57" t="s">
        <v>80</v>
      </c>
      <c r="E449" s="81"/>
      <c r="F449" s="81"/>
      <c r="G449" s="81"/>
      <c r="H449" s="87">
        <f t="shared" si="30"/>
        <v>0</v>
      </c>
      <c r="I449" s="87">
        <f t="shared" si="31"/>
        <v>0</v>
      </c>
      <c r="J449" s="81"/>
      <c r="K449" s="54">
        <f t="shared" si="33"/>
        <v>0</v>
      </c>
      <c r="L449" s="81"/>
      <c r="M449" s="54">
        <f t="shared" si="34"/>
        <v>0</v>
      </c>
    </row>
    <row r="450" spans="1:13" x14ac:dyDescent="0.25">
      <c r="A450" s="39" t="str">
        <f t="shared" si="32"/>
        <v>FRONTIERAccredited Residential Treatment Centers (ARTC)</v>
      </c>
      <c r="B450" s="51" t="s">
        <v>241</v>
      </c>
      <c r="C450" s="57" t="s">
        <v>60</v>
      </c>
      <c r="D450" s="57" t="s">
        <v>80</v>
      </c>
      <c r="E450" s="81"/>
      <c r="F450" s="81"/>
      <c r="G450" s="81"/>
      <c r="H450" s="87">
        <f t="shared" si="30"/>
        <v>0</v>
      </c>
      <c r="I450" s="87">
        <f t="shared" si="31"/>
        <v>0</v>
      </c>
      <c r="J450" s="81"/>
      <c r="K450" s="54">
        <f t="shared" si="33"/>
        <v>0</v>
      </c>
      <c r="L450" s="81"/>
      <c r="M450" s="54">
        <f t="shared" si="34"/>
        <v>0</v>
      </c>
    </row>
    <row r="451" spans="1:13" ht="25" x14ac:dyDescent="0.25">
      <c r="A451" s="39" t="str">
        <f t="shared" si="32"/>
        <v>FRONTIERNon-Accredited Residential Treatment Center &amp; Group Homes</v>
      </c>
      <c r="B451" s="51" t="s">
        <v>43</v>
      </c>
      <c r="C451" s="57" t="s">
        <v>60</v>
      </c>
      <c r="D451" s="57" t="s">
        <v>80</v>
      </c>
      <c r="E451" s="81"/>
      <c r="F451" s="81"/>
      <c r="G451" s="81"/>
      <c r="H451" s="87">
        <f t="shared" si="30"/>
        <v>0</v>
      </c>
      <c r="I451" s="87">
        <f t="shared" si="31"/>
        <v>0</v>
      </c>
      <c r="J451" s="81"/>
      <c r="K451" s="54">
        <f t="shared" si="33"/>
        <v>0</v>
      </c>
      <c r="L451" s="81"/>
      <c r="M451" s="54">
        <f t="shared" si="34"/>
        <v>0</v>
      </c>
    </row>
    <row r="452" spans="1:13" x14ac:dyDescent="0.25">
      <c r="A452" s="39" t="str">
        <f t="shared" si="32"/>
        <v>FRONTIERTreatment Foster Care I &amp; II</v>
      </c>
      <c r="B452" s="51" t="s">
        <v>94</v>
      </c>
      <c r="C452" s="57" t="s">
        <v>60</v>
      </c>
      <c r="D452" s="57" t="s">
        <v>80</v>
      </c>
      <c r="E452" s="81"/>
      <c r="F452" s="81"/>
      <c r="G452" s="81"/>
      <c r="H452" s="87">
        <f t="shared" si="30"/>
        <v>0</v>
      </c>
      <c r="I452" s="87">
        <f t="shared" si="31"/>
        <v>0</v>
      </c>
      <c r="J452" s="81"/>
      <c r="K452" s="54">
        <f t="shared" si="33"/>
        <v>0</v>
      </c>
      <c r="L452" s="81"/>
      <c r="M452" s="54">
        <f t="shared" si="34"/>
        <v>0</v>
      </c>
    </row>
    <row r="453" spans="1:13" x14ac:dyDescent="0.25">
      <c r="A453" s="39" t="str">
        <f t="shared" si="32"/>
        <v>FRONTIERCore Service Agencies</v>
      </c>
      <c r="B453" s="51" t="s">
        <v>44</v>
      </c>
      <c r="C453" s="57" t="s">
        <v>60</v>
      </c>
      <c r="D453" s="57" t="s">
        <v>80</v>
      </c>
      <c r="E453" s="81"/>
      <c r="F453" s="81"/>
      <c r="G453" s="81"/>
      <c r="H453" s="87">
        <f t="shared" si="30"/>
        <v>0</v>
      </c>
      <c r="I453" s="87">
        <f t="shared" si="31"/>
        <v>0</v>
      </c>
      <c r="J453" s="81"/>
      <c r="K453" s="54">
        <f t="shared" si="33"/>
        <v>0</v>
      </c>
      <c r="L453" s="81"/>
      <c r="M453" s="54">
        <f t="shared" si="34"/>
        <v>0</v>
      </c>
    </row>
    <row r="454" spans="1:13" x14ac:dyDescent="0.25">
      <c r="A454" s="39" t="str">
        <f t="shared" si="32"/>
        <v>FRONTIERCommunity Mental Health Centers</v>
      </c>
      <c r="B454" s="51" t="s">
        <v>93</v>
      </c>
      <c r="C454" s="57" t="s">
        <v>60</v>
      </c>
      <c r="D454" s="57" t="s">
        <v>80</v>
      </c>
      <c r="E454" s="81"/>
      <c r="F454" s="81"/>
      <c r="G454" s="81"/>
      <c r="H454" s="87">
        <f t="shared" si="30"/>
        <v>0</v>
      </c>
      <c r="I454" s="87">
        <f t="shared" si="31"/>
        <v>0</v>
      </c>
      <c r="J454" s="81"/>
      <c r="K454" s="54">
        <f t="shared" si="33"/>
        <v>0</v>
      </c>
      <c r="L454" s="81"/>
      <c r="M454" s="54">
        <f t="shared" si="34"/>
        <v>0</v>
      </c>
    </row>
    <row r="455" spans="1:13" x14ac:dyDescent="0.25">
      <c r="A455" s="39" t="str">
        <f t="shared" si="32"/>
        <v>FRONTIERIndian Health Service and Tribal 638s providing BH</v>
      </c>
      <c r="B455" s="51" t="s">
        <v>45</v>
      </c>
      <c r="C455" s="57" t="s">
        <v>60</v>
      </c>
      <c r="D455" s="57" t="s">
        <v>80</v>
      </c>
      <c r="E455" s="81"/>
      <c r="F455" s="81"/>
      <c r="G455" s="81"/>
      <c r="H455" s="87">
        <f t="shared" si="30"/>
        <v>0</v>
      </c>
      <c r="I455" s="87">
        <f t="shared" si="31"/>
        <v>0</v>
      </c>
      <c r="J455" s="81"/>
      <c r="K455" s="54">
        <f t="shared" si="33"/>
        <v>0</v>
      </c>
      <c r="L455" s="81"/>
      <c r="M455" s="54">
        <f t="shared" si="34"/>
        <v>0</v>
      </c>
    </row>
    <row r="456" spans="1:13" x14ac:dyDescent="0.25">
      <c r="A456" s="39" t="str">
        <f t="shared" si="32"/>
        <v>FRONTIEROutpatient Provider Agencies</v>
      </c>
      <c r="B456" s="51" t="s">
        <v>46</v>
      </c>
      <c r="C456" s="57" t="s">
        <v>60</v>
      </c>
      <c r="D456" s="57" t="s">
        <v>80</v>
      </c>
      <c r="E456" s="81"/>
      <c r="F456" s="81"/>
      <c r="G456" s="81"/>
      <c r="H456" s="87">
        <f t="shared" si="30"/>
        <v>0</v>
      </c>
      <c r="I456" s="87">
        <f t="shared" si="31"/>
        <v>0</v>
      </c>
      <c r="J456" s="81"/>
      <c r="K456" s="54">
        <f t="shared" si="33"/>
        <v>0</v>
      </c>
      <c r="L456" s="81"/>
      <c r="M456" s="54">
        <f t="shared" si="34"/>
        <v>0</v>
      </c>
    </row>
    <row r="457" spans="1:13" x14ac:dyDescent="0.25">
      <c r="A457" s="39" t="str">
        <f t="shared" si="32"/>
        <v>FRONTIERBehavioral Management Services (BMS)</v>
      </c>
      <c r="B457" s="51" t="s">
        <v>248</v>
      </c>
      <c r="C457" s="57" t="s">
        <v>60</v>
      </c>
      <c r="D457" s="57" t="s">
        <v>80</v>
      </c>
      <c r="E457" s="81"/>
      <c r="F457" s="81"/>
      <c r="G457" s="81"/>
      <c r="H457" s="87">
        <f t="shared" si="30"/>
        <v>0</v>
      </c>
      <c r="I457" s="87">
        <f t="shared" si="31"/>
        <v>0</v>
      </c>
      <c r="J457" s="81"/>
      <c r="K457" s="54">
        <f t="shared" si="33"/>
        <v>0</v>
      </c>
      <c r="L457" s="81"/>
      <c r="M457" s="54">
        <f t="shared" si="34"/>
        <v>0</v>
      </c>
    </row>
    <row r="458" spans="1:13" x14ac:dyDescent="0.25">
      <c r="A458" s="39" t="str">
        <f t="shared" si="32"/>
        <v>FRONTIERDay Treatment Services</v>
      </c>
      <c r="B458" s="51" t="s">
        <v>249</v>
      </c>
      <c r="C458" s="57" t="s">
        <v>60</v>
      </c>
      <c r="D458" s="57" t="s">
        <v>80</v>
      </c>
      <c r="E458" s="81"/>
      <c r="F458" s="81"/>
      <c r="G458" s="81"/>
      <c r="H458" s="87">
        <f t="shared" ref="H458:H521" si="35">F458+G458</f>
        <v>0</v>
      </c>
      <c r="I458" s="87">
        <f t="shared" ref="I458:I521" si="36">J458+L458</f>
        <v>0</v>
      </c>
      <c r="J458" s="81"/>
      <c r="K458" s="54">
        <f t="shared" si="33"/>
        <v>0</v>
      </c>
      <c r="L458" s="81"/>
      <c r="M458" s="54">
        <f t="shared" si="34"/>
        <v>0</v>
      </c>
    </row>
    <row r="459" spans="1:13" x14ac:dyDescent="0.25">
      <c r="A459" s="39" t="str">
        <f t="shared" ref="A459:A522" si="37">C459&amp;B459</f>
        <v>FRONTIERAssertive Community Treatment (ACT)</v>
      </c>
      <c r="B459" s="51" t="s">
        <v>250</v>
      </c>
      <c r="C459" s="57" t="s">
        <v>60</v>
      </c>
      <c r="D459" s="57" t="s">
        <v>80</v>
      </c>
      <c r="E459" s="81"/>
      <c r="F459" s="81"/>
      <c r="G459" s="81"/>
      <c r="H459" s="87">
        <f t="shared" si="35"/>
        <v>0</v>
      </c>
      <c r="I459" s="87">
        <f t="shared" si="36"/>
        <v>0</v>
      </c>
      <c r="J459" s="81"/>
      <c r="K459" s="54">
        <f t="shared" ref="K459:K522" si="38">IFERROR(ROUND(J459/$I459,3),0)</f>
        <v>0</v>
      </c>
      <c r="L459" s="81"/>
      <c r="M459" s="54">
        <f t="shared" ref="M459:M522" si="39">IFERROR(ROUND(L459/$I459,3),0)</f>
        <v>0</v>
      </c>
    </row>
    <row r="460" spans="1:13" x14ac:dyDescent="0.25">
      <c r="A460" s="39" t="str">
        <f t="shared" si="37"/>
        <v>FRONTIERMulti-Systemic Therapy (MST)</v>
      </c>
      <c r="B460" s="51" t="s">
        <v>251</v>
      </c>
      <c r="C460" s="57" t="s">
        <v>60</v>
      </c>
      <c r="D460" s="57" t="s">
        <v>80</v>
      </c>
      <c r="E460" s="81"/>
      <c r="F460" s="81"/>
      <c r="G460" s="81"/>
      <c r="H460" s="87">
        <f t="shared" si="35"/>
        <v>0</v>
      </c>
      <c r="I460" s="87">
        <f t="shared" si="36"/>
        <v>0</v>
      </c>
      <c r="J460" s="81"/>
      <c r="K460" s="54">
        <f t="shared" si="38"/>
        <v>0</v>
      </c>
      <c r="L460" s="81"/>
      <c r="M460" s="54">
        <f t="shared" si="39"/>
        <v>0</v>
      </c>
    </row>
    <row r="461" spans="1:13" x14ac:dyDescent="0.25">
      <c r="A461" s="39" t="str">
        <f t="shared" si="37"/>
        <v>FRONTIERIntensive Outpatient Services</v>
      </c>
      <c r="B461" s="51" t="s">
        <v>47</v>
      </c>
      <c r="C461" s="57" t="s">
        <v>60</v>
      </c>
      <c r="D461" s="57" t="s">
        <v>80</v>
      </c>
      <c r="E461" s="81"/>
      <c r="F461" s="81"/>
      <c r="G461" s="81"/>
      <c r="H461" s="87">
        <f t="shared" si="35"/>
        <v>0</v>
      </c>
      <c r="I461" s="87">
        <f t="shared" si="36"/>
        <v>0</v>
      </c>
      <c r="J461" s="81"/>
      <c r="K461" s="54">
        <f t="shared" si="38"/>
        <v>0</v>
      </c>
      <c r="L461" s="81"/>
      <c r="M461" s="54">
        <f t="shared" si="39"/>
        <v>0</v>
      </c>
    </row>
    <row r="462" spans="1:13" x14ac:dyDescent="0.25">
      <c r="A462" s="39" t="str">
        <f t="shared" si="37"/>
        <v>FRONTIERMethadone Clinics</v>
      </c>
      <c r="B462" s="51" t="s">
        <v>48</v>
      </c>
      <c r="C462" s="57" t="s">
        <v>60</v>
      </c>
      <c r="D462" s="57" t="s">
        <v>80</v>
      </c>
      <c r="E462" s="81"/>
      <c r="F462" s="81"/>
      <c r="G462" s="81"/>
      <c r="H462" s="87">
        <f t="shared" si="35"/>
        <v>0</v>
      </c>
      <c r="I462" s="87">
        <f t="shared" si="36"/>
        <v>0</v>
      </c>
      <c r="J462" s="81"/>
      <c r="K462" s="54">
        <f t="shared" si="38"/>
        <v>0</v>
      </c>
      <c r="L462" s="81"/>
      <c r="M462" s="54">
        <f t="shared" si="39"/>
        <v>0</v>
      </c>
    </row>
    <row r="463" spans="1:13" x14ac:dyDescent="0.25">
      <c r="A463" s="39" t="str">
        <f t="shared" si="37"/>
        <v>FRONTIERFQHCs providing BH services</v>
      </c>
      <c r="B463" s="51" t="s">
        <v>49</v>
      </c>
      <c r="C463" s="57" t="s">
        <v>60</v>
      </c>
      <c r="D463" s="57" t="s">
        <v>80</v>
      </c>
      <c r="E463" s="81"/>
      <c r="F463" s="81"/>
      <c r="G463" s="81"/>
      <c r="H463" s="87">
        <f t="shared" si="35"/>
        <v>0</v>
      </c>
      <c r="I463" s="87">
        <f t="shared" si="36"/>
        <v>0</v>
      </c>
      <c r="J463" s="81"/>
      <c r="K463" s="54">
        <f t="shared" si="38"/>
        <v>0</v>
      </c>
      <c r="L463" s="81"/>
      <c r="M463" s="54">
        <f t="shared" si="39"/>
        <v>0</v>
      </c>
    </row>
    <row r="464" spans="1:13" x14ac:dyDescent="0.25">
      <c r="A464" s="39" t="str">
        <f t="shared" si="37"/>
        <v>FRONTIERRural Health Clinics providing BH Services</v>
      </c>
      <c r="B464" s="51" t="s">
        <v>50</v>
      </c>
      <c r="C464" s="57" t="s">
        <v>60</v>
      </c>
      <c r="D464" s="57" t="s">
        <v>80</v>
      </c>
      <c r="E464" s="81"/>
      <c r="F464" s="81"/>
      <c r="G464" s="81"/>
      <c r="H464" s="87">
        <f t="shared" si="35"/>
        <v>0</v>
      </c>
      <c r="I464" s="87">
        <f t="shared" si="36"/>
        <v>0</v>
      </c>
      <c r="J464" s="81"/>
      <c r="K464" s="54">
        <f t="shared" si="38"/>
        <v>0</v>
      </c>
      <c r="L464" s="81"/>
      <c r="M464" s="54">
        <f t="shared" si="39"/>
        <v>0</v>
      </c>
    </row>
    <row r="465" spans="1:13" x14ac:dyDescent="0.25">
      <c r="A465" s="39" t="str">
        <f t="shared" si="37"/>
        <v>FRONTIERPsychiatrists</v>
      </c>
      <c r="B465" s="51" t="s">
        <v>51</v>
      </c>
      <c r="C465" s="57" t="s">
        <v>60</v>
      </c>
      <c r="D465" s="57" t="s">
        <v>80</v>
      </c>
      <c r="E465" s="81"/>
      <c r="F465" s="81"/>
      <c r="G465" s="81"/>
      <c r="H465" s="87">
        <f t="shared" si="35"/>
        <v>0</v>
      </c>
      <c r="I465" s="87">
        <f t="shared" si="36"/>
        <v>0</v>
      </c>
      <c r="J465" s="81"/>
      <c r="K465" s="54">
        <f t="shared" si="38"/>
        <v>0</v>
      </c>
      <c r="L465" s="81"/>
      <c r="M465" s="54">
        <f t="shared" si="39"/>
        <v>0</v>
      </c>
    </row>
    <row r="466" spans="1:13" x14ac:dyDescent="0.25">
      <c r="A466" s="39" t="str">
        <f t="shared" si="37"/>
        <v>FRONTIERPsychologists</v>
      </c>
      <c r="B466" s="51" t="s">
        <v>52</v>
      </c>
      <c r="C466" s="57" t="s">
        <v>60</v>
      </c>
      <c r="D466" s="57" t="s">
        <v>80</v>
      </c>
      <c r="E466" s="81"/>
      <c r="F466" s="81"/>
      <c r="G466" s="81"/>
      <c r="H466" s="87">
        <f t="shared" si="35"/>
        <v>0</v>
      </c>
      <c r="I466" s="87">
        <f t="shared" si="36"/>
        <v>0</v>
      </c>
      <c r="J466" s="81"/>
      <c r="K466" s="54">
        <f t="shared" si="38"/>
        <v>0</v>
      </c>
      <c r="L466" s="81"/>
      <c r="M466" s="54">
        <f t="shared" si="39"/>
        <v>0</v>
      </c>
    </row>
    <row r="467" spans="1:13" x14ac:dyDescent="0.25">
      <c r="A467" s="39" t="str">
        <f t="shared" si="37"/>
        <v>FRONTIERSuboxone certified MDs</v>
      </c>
      <c r="B467" s="51" t="s">
        <v>53</v>
      </c>
      <c r="C467" s="57" t="s">
        <v>60</v>
      </c>
      <c r="D467" s="57" t="s">
        <v>80</v>
      </c>
      <c r="E467" s="81"/>
      <c r="F467" s="81"/>
      <c r="G467" s="81"/>
      <c r="H467" s="87">
        <f t="shared" si="35"/>
        <v>0</v>
      </c>
      <c r="I467" s="87">
        <f t="shared" si="36"/>
        <v>0</v>
      </c>
      <c r="J467" s="81"/>
      <c r="K467" s="54">
        <f t="shared" si="38"/>
        <v>0</v>
      </c>
      <c r="L467" s="81"/>
      <c r="M467" s="54">
        <f t="shared" si="39"/>
        <v>0</v>
      </c>
    </row>
    <row r="468" spans="1:13" x14ac:dyDescent="0.25">
      <c r="A468" s="39" t="str">
        <f t="shared" si="37"/>
        <v>FRONTIEROther Licensed Independent BH Practitioners</v>
      </c>
      <c r="B468" s="51" t="s">
        <v>242</v>
      </c>
      <c r="C468" s="57" t="s">
        <v>60</v>
      </c>
      <c r="D468" s="57" t="s">
        <v>80</v>
      </c>
      <c r="E468" s="81"/>
      <c r="F468" s="81"/>
      <c r="G468" s="81"/>
      <c r="H468" s="87">
        <f t="shared" si="35"/>
        <v>0</v>
      </c>
      <c r="I468" s="87">
        <f t="shared" si="36"/>
        <v>0</v>
      </c>
      <c r="J468" s="81"/>
      <c r="K468" s="54">
        <f t="shared" si="38"/>
        <v>0</v>
      </c>
      <c r="L468" s="81"/>
      <c r="M468" s="54">
        <f t="shared" si="39"/>
        <v>0</v>
      </c>
    </row>
    <row r="469" spans="1:13" x14ac:dyDescent="0.25">
      <c r="A469" s="39" t="str">
        <f t="shared" si="37"/>
        <v>FRONTIERInpatient Psychiatric Hospitals</v>
      </c>
      <c r="B469" s="51" t="s">
        <v>54</v>
      </c>
      <c r="C469" s="57" t="s">
        <v>60</v>
      </c>
      <c r="D469" s="57" t="s">
        <v>80</v>
      </c>
      <c r="E469" s="81"/>
      <c r="F469" s="81"/>
      <c r="G469" s="81"/>
      <c r="H469" s="87">
        <f t="shared" si="35"/>
        <v>0</v>
      </c>
      <c r="I469" s="87">
        <f t="shared" si="36"/>
        <v>0</v>
      </c>
      <c r="J469" s="81"/>
      <c r="K469" s="54">
        <f t="shared" si="38"/>
        <v>0</v>
      </c>
      <c r="L469" s="81"/>
      <c r="M469" s="54">
        <f t="shared" si="39"/>
        <v>0</v>
      </c>
    </row>
    <row r="470" spans="1:13" x14ac:dyDescent="0.25">
      <c r="A470" s="39" t="str">
        <f t="shared" si="37"/>
        <v>FRONTIERFreestanding Psychiatric Hospitals</v>
      </c>
      <c r="B470" s="51" t="s">
        <v>40</v>
      </c>
      <c r="C470" s="57" t="s">
        <v>60</v>
      </c>
      <c r="D470" s="57" t="s">
        <v>81</v>
      </c>
      <c r="E470" s="81"/>
      <c r="F470" s="81"/>
      <c r="G470" s="81"/>
      <c r="H470" s="87">
        <f t="shared" si="35"/>
        <v>0</v>
      </c>
      <c r="I470" s="87">
        <f t="shared" si="36"/>
        <v>0</v>
      </c>
      <c r="J470" s="81"/>
      <c r="K470" s="54">
        <f t="shared" si="38"/>
        <v>0</v>
      </c>
      <c r="L470" s="81"/>
      <c r="M470" s="54">
        <f t="shared" si="39"/>
        <v>0</v>
      </c>
    </row>
    <row r="471" spans="1:13" x14ac:dyDescent="0.25">
      <c r="A471" s="39" t="str">
        <f t="shared" si="37"/>
        <v>FRONTIERGeneral Hospitals with psychiatric units</v>
      </c>
      <c r="B471" s="51" t="s">
        <v>41</v>
      </c>
      <c r="C471" s="57" t="s">
        <v>60</v>
      </c>
      <c r="D471" s="57" t="s">
        <v>81</v>
      </c>
      <c r="E471" s="81"/>
      <c r="F471" s="81"/>
      <c r="G471" s="81"/>
      <c r="H471" s="87">
        <f t="shared" si="35"/>
        <v>0</v>
      </c>
      <c r="I471" s="87">
        <f t="shared" si="36"/>
        <v>0</v>
      </c>
      <c r="J471" s="81"/>
      <c r="K471" s="54">
        <f t="shared" si="38"/>
        <v>0</v>
      </c>
      <c r="L471" s="81"/>
      <c r="M471" s="54">
        <f t="shared" si="39"/>
        <v>0</v>
      </c>
    </row>
    <row r="472" spans="1:13" x14ac:dyDescent="0.25">
      <c r="A472" s="39" t="str">
        <f t="shared" si="37"/>
        <v>FRONTIERPartial Hospital Programs</v>
      </c>
      <c r="B472" s="51" t="s">
        <v>42</v>
      </c>
      <c r="C472" s="57" t="s">
        <v>60</v>
      </c>
      <c r="D472" s="57" t="s">
        <v>81</v>
      </c>
      <c r="E472" s="81"/>
      <c r="F472" s="81"/>
      <c r="G472" s="81"/>
      <c r="H472" s="87">
        <f t="shared" si="35"/>
        <v>0</v>
      </c>
      <c r="I472" s="87">
        <f t="shared" si="36"/>
        <v>0</v>
      </c>
      <c r="J472" s="81"/>
      <c r="K472" s="54">
        <f t="shared" si="38"/>
        <v>0</v>
      </c>
      <c r="L472" s="81"/>
      <c r="M472" s="54">
        <f t="shared" si="39"/>
        <v>0</v>
      </c>
    </row>
    <row r="473" spans="1:13" x14ac:dyDescent="0.25">
      <c r="A473" s="39" t="str">
        <f t="shared" si="37"/>
        <v>FRONTIERAccredited Residential Treatment Centers (ARTC)</v>
      </c>
      <c r="B473" s="51" t="s">
        <v>241</v>
      </c>
      <c r="C473" s="57" t="s">
        <v>60</v>
      </c>
      <c r="D473" s="57" t="s">
        <v>81</v>
      </c>
      <c r="E473" s="81"/>
      <c r="F473" s="81"/>
      <c r="G473" s="81"/>
      <c r="H473" s="87">
        <f t="shared" si="35"/>
        <v>0</v>
      </c>
      <c r="I473" s="87">
        <f t="shared" si="36"/>
        <v>0</v>
      </c>
      <c r="J473" s="81"/>
      <c r="K473" s="54">
        <f t="shared" si="38"/>
        <v>0</v>
      </c>
      <c r="L473" s="81"/>
      <c r="M473" s="54">
        <f t="shared" si="39"/>
        <v>0</v>
      </c>
    </row>
    <row r="474" spans="1:13" ht="25" x14ac:dyDescent="0.25">
      <c r="A474" s="39" t="str">
        <f t="shared" si="37"/>
        <v>FRONTIERNon-Accredited Residential Treatment Center &amp; Group Homes</v>
      </c>
      <c r="B474" s="51" t="s">
        <v>43</v>
      </c>
      <c r="C474" s="57" t="s">
        <v>60</v>
      </c>
      <c r="D474" s="57" t="s">
        <v>81</v>
      </c>
      <c r="E474" s="81"/>
      <c r="F474" s="81"/>
      <c r="G474" s="81"/>
      <c r="H474" s="87">
        <f t="shared" si="35"/>
        <v>0</v>
      </c>
      <c r="I474" s="87">
        <f t="shared" si="36"/>
        <v>0</v>
      </c>
      <c r="J474" s="81"/>
      <c r="K474" s="54">
        <f t="shared" si="38"/>
        <v>0</v>
      </c>
      <c r="L474" s="81"/>
      <c r="M474" s="54">
        <f t="shared" si="39"/>
        <v>0</v>
      </c>
    </row>
    <row r="475" spans="1:13" x14ac:dyDescent="0.25">
      <c r="A475" s="39" t="str">
        <f t="shared" si="37"/>
        <v>FRONTIERTreatment Foster Care I &amp; II</v>
      </c>
      <c r="B475" s="51" t="s">
        <v>94</v>
      </c>
      <c r="C475" s="57" t="s">
        <v>60</v>
      </c>
      <c r="D475" s="57" t="s">
        <v>81</v>
      </c>
      <c r="E475" s="81"/>
      <c r="F475" s="81"/>
      <c r="G475" s="81"/>
      <c r="H475" s="87">
        <f t="shared" si="35"/>
        <v>0</v>
      </c>
      <c r="I475" s="87">
        <f t="shared" si="36"/>
        <v>0</v>
      </c>
      <c r="J475" s="81"/>
      <c r="K475" s="54">
        <f t="shared" si="38"/>
        <v>0</v>
      </c>
      <c r="L475" s="81"/>
      <c r="M475" s="54">
        <f t="shared" si="39"/>
        <v>0</v>
      </c>
    </row>
    <row r="476" spans="1:13" x14ac:dyDescent="0.25">
      <c r="A476" s="39" t="str">
        <f t="shared" si="37"/>
        <v>FRONTIERCore Service Agencies</v>
      </c>
      <c r="B476" s="51" t="s">
        <v>44</v>
      </c>
      <c r="C476" s="57" t="s">
        <v>60</v>
      </c>
      <c r="D476" s="57" t="s">
        <v>81</v>
      </c>
      <c r="E476" s="81"/>
      <c r="F476" s="81"/>
      <c r="G476" s="81"/>
      <c r="H476" s="87">
        <f t="shared" si="35"/>
        <v>0</v>
      </c>
      <c r="I476" s="87">
        <f t="shared" si="36"/>
        <v>0</v>
      </c>
      <c r="J476" s="81"/>
      <c r="K476" s="54">
        <f t="shared" si="38"/>
        <v>0</v>
      </c>
      <c r="L476" s="81"/>
      <c r="M476" s="54">
        <f t="shared" si="39"/>
        <v>0</v>
      </c>
    </row>
    <row r="477" spans="1:13" x14ac:dyDescent="0.25">
      <c r="A477" s="39" t="str">
        <f t="shared" si="37"/>
        <v>FRONTIERCommunity Mental Health Centers</v>
      </c>
      <c r="B477" s="51" t="s">
        <v>93</v>
      </c>
      <c r="C477" s="57" t="s">
        <v>60</v>
      </c>
      <c r="D477" s="57" t="s">
        <v>81</v>
      </c>
      <c r="E477" s="81"/>
      <c r="F477" s="81"/>
      <c r="G477" s="81"/>
      <c r="H477" s="87">
        <f t="shared" si="35"/>
        <v>0</v>
      </c>
      <c r="I477" s="87">
        <f t="shared" si="36"/>
        <v>0</v>
      </c>
      <c r="J477" s="81"/>
      <c r="K477" s="54">
        <f t="shared" si="38"/>
        <v>0</v>
      </c>
      <c r="L477" s="81"/>
      <c r="M477" s="54">
        <f t="shared" si="39"/>
        <v>0</v>
      </c>
    </row>
    <row r="478" spans="1:13" x14ac:dyDescent="0.25">
      <c r="A478" s="39" t="str">
        <f t="shared" si="37"/>
        <v>FRONTIERIndian Health Service and Tribal 638s providing BH</v>
      </c>
      <c r="B478" s="51" t="s">
        <v>45</v>
      </c>
      <c r="C478" s="57" t="s">
        <v>60</v>
      </c>
      <c r="D478" s="57" t="s">
        <v>81</v>
      </c>
      <c r="E478" s="81"/>
      <c r="F478" s="81"/>
      <c r="G478" s="81"/>
      <c r="H478" s="87">
        <f t="shared" si="35"/>
        <v>0</v>
      </c>
      <c r="I478" s="87">
        <f t="shared" si="36"/>
        <v>0</v>
      </c>
      <c r="J478" s="81"/>
      <c r="K478" s="54">
        <f t="shared" si="38"/>
        <v>0</v>
      </c>
      <c r="L478" s="81"/>
      <c r="M478" s="54">
        <f t="shared" si="39"/>
        <v>0</v>
      </c>
    </row>
    <row r="479" spans="1:13" x14ac:dyDescent="0.25">
      <c r="A479" s="39" t="str">
        <f t="shared" si="37"/>
        <v>FRONTIEROutpatient Provider Agencies</v>
      </c>
      <c r="B479" s="51" t="s">
        <v>46</v>
      </c>
      <c r="C479" s="57" t="s">
        <v>60</v>
      </c>
      <c r="D479" s="57" t="s">
        <v>81</v>
      </c>
      <c r="E479" s="81"/>
      <c r="F479" s="81"/>
      <c r="G479" s="81"/>
      <c r="H479" s="87">
        <f t="shared" si="35"/>
        <v>0</v>
      </c>
      <c r="I479" s="87">
        <f t="shared" si="36"/>
        <v>0</v>
      </c>
      <c r="J479" s="81"/>
      <c r="K479" s="54">
        <f t="shared" si="38"/>
        <v>0</v>
      </c>
      <c r="L479" s="81"/>
      <c r="M479" s="54">
        <f t="shared" si="39"/>
        <v>0</v>
      </c>
    </row>
    <row r="480" spans="1:13" x14ac:dyDescent="0.25">
      <c r="A480" s="39" t="str">
        <f t="shared" si="37"/>
        <v>FRONTIERBehavioral Management Services (BMS)</v>
      </c>
      <c r="B480" s="51" t="s">
        <v>248</v>
      </c>
      <c r="C480" s="57" t="s">
        <v>60</v>
      </c>
      <c r="D480" s="57" t="s">
        <v>81</v>
      </c>
      <c r="E480" s="81"/>
      <c r="F480" s="81"/>
      <c r="G480" s="81"/>
      <c r="H480" s="87">
        <f t="shared" si="35"/>
        <v>0</v>
      </c>
      <c r="I480" s="87">
        <f t="shared" si="36"/>
        <v>0</v>
      </c>
      <c r="J480" s="81"/>
      <c r="K480" s="54">
        <f t="shared" si="38"/>
        <v>0</v>
      </c>
      <c r="L480" s="81"/>
      <c r="M480" s="54">
        <f t="shared" si="39"/>
        <v>0</v>
      </c>
    </row>
    <row r="481" spans="1:13" x14ac:dyDescent="0.25">
      <c r="A481" s="39" t="str">
        <f t="shared" si="37"/>
        <v>FRONTIERDay Treatment Services</v>
      </c>
      <c r="B481" s="51" t="s">
        <v>249</v>
      </c>
      <c r="C481" s="57" t="s">
        <v>60</v>
      </c>
      <c r="D481" s="57" t="s">
        <v>81</v>
      </c>
      <c r="E481" s="81"/>
      <c r="F481" s="81"/>
      <c r="G481" s="81"/>
      <c r="H481" s="87">
        <f t="shared" si="35"/>
        <v>0</v>
      </c>
      <c r="I481" s="87">
        <f t="shared" si="36"/>
        <v>0</v>
      </c>
      <c r="J481" s="81"/>
      <c r="K481" s="54">
        <f t="shared" si="38"/>
        <v>0</v>
      </c>
      <c r="L481" s="81"/>
      <c r="M481" s="54">
        <f t="shared" si="39"/>
        <v>0</v>
      </c>
    </row>
    <row r="482" spans="1:13" x14ac:dyDescent="0.25">
      <c r="A482" s="39" t="str">
        <f t="shared" si="37"/>
        <v>FRONTIERAssertive Community Treatment (ACT)</v>
      </c>
      <c r="B482" s="51" t="s">
        <v>250</v>
      </c>
      <c r="C482" s="57" t="s">
        <v>60</v>
      </c>
      <c r="D482" s="57" t="s">
        <v>81</v>
      </c>
      <c r="E482" s="81"/>
      <c r="F482" s="81"/>
      <c r="G482" s="81"/>
      <c r="H482" s="87">
        <f t="shared" si="35"/>
        <v>0</v>
      </c>
      <c r="I482" s="87">
        <f t="shared" si="36"/>
        <v>0</v>
      </c>
      <c r="J482" s="81"/>
      <c r="K482" s="54">
        <f t="shared" si="38"/>
        <v>0</v>
      </c>
      <c r="L482" s="81"/>
      <c r="M482" s="54">
        <f t="shared" si="39"/>
        <v>0</v>
      </c>
    </row>
    <row r="483" spans="1:13" x14ac:dyDescent="0.25">
      <c r="A483" s="39" t="str">
        <f t="shared" si="37"/>
        <v>FRONTIERMulti-Systemic Therapy (MST)</v>
      </c>
      <c r="B483" s="51" t="s">
        <v>251</v>
      </c>
      <c r="C483" s="57" t="s">
        <v>60</v>
      </c>
      <c r="D483" s="57" t="s">
        <v>81</v>
      </c>
      <c r="E483" s="81"/>
      <c r="F483" s="81"/>
      <c r="G483" s="81"/>
      <c r="H483" s="87">
        <f t="shared" si="35"/>
        <v>0</v>
      </c>
      <c r="I483" s="87">
        <f t="shared" si="36"/>
        <v>0</v>
      </c>
      <c r="J483" s="81"/>
      <c r="K483" s="54">
        <f t="shared" si="38"/>
        <v>0</v>
      </c>
      <c r="L483" s="81"/>
      <c r="M483" s="54">
        <f t="shared" si="39"/>
        <v>0</v>
      </c>
    </row>
    <row r="484" spans="1:13" x14ac:dyDescent="0.25">
      <c r="A484" s="39" t="str">
        <f t="shared" si="37"/>
        <v>FRONTIERIntensive Outpatient Services</v>
      </c>
      <c r="B484" s="51" t="s">
        <v>47</v>
      </c>
      <c r="C484" s="57" t="s">
        <v>60</v>
      </c>
      <c r="D484" s="57" t="s">
        <v>81</v>
      </c>
      <c r="E484" s="81"/>
      <c r="F484" s="81"/>
      <c r="G484" s="81"/>
      <c r="H484" s="87">
        <f t="shared" si="35"/>
        <v>0</v>
      </c>
      <c r="I484" s="87">
        <f t="shared" si="36"/>
        <v>0</v>
      </c>
      <c r="J484" s="81"/>
      <c r="K484" s="54">
        <f t="shared" si="38"/>
        <v>0</v>
      </c>
      <c r="L484" s="81"/>
      <c r="M484" s="54">
        <f t="shared" si="39"/>
        <v>0</v>
      </c>
    </row>
    <row r="485" spans="1:13" x14ac:dyDescent="0.25">
      <c r="A485" s="39" t="str">
        <f t="shared" si="37"/>
        <v>FRONTIERMethadone Clinics</v>
      </c>
      <c r="B485" s="51" t="s">
        <v>48</v>
      </c>
      <c r="C485" s="57" t="s">
        <v>60</v>
      </c>
      <c r="D485" s="57" t="s">
        <v>81</v>
      </c>
      <c r="E485" s="81"/>
      <c r="F485" s="81"/>
      <c r="G485" s="81"/>
      <c r="H485" s="87">
        <f t="shared" si="35"/>
        <v>0</v>
      </c>
      <c r="I485" s="87">
        <f t="shared" si="36"/>
        <v>0</v>
      </c>
      <c r="J485" s="81"/>
      <c r="K485" s="54">
        <f t="shared" si="38"/>
        <v>0</v>
      </c>
      <c r="L485" s="81"/>
      <c r="M485" s="54">
        <f t="shared" si="39"/>
        <v>0</v>
      </c>
    </row>
    <row r="486" spans="1:13" x14ac:dyDescent="0.25">
      <c r="A486" s="39" t="str">
        <f t="shared" si="37"/>
        <v>FRONTIERFQHCs providing BH services</v>
      </c>
      <c r="B486" s="51" t="s">
        <v>49</v>
      </c>
      <c r="C486" s="57" t="s">
        <v>60</v>
      </c>
      <c r="D486" s="57" t="s">
        <v>81</v>
      </c>
      <c r="E486" s="81"/>
      <c r="F486" s="81"/>
      <c r="G486" s="81"/>
      <c r="H486" s="87">
        <f t="shared" si="35"/>
        <v>0</v>
      </c>
      <c r="I486" s="87">
        <f t="shared" si="36"/>
        <v>0</v>
      </c>
      <c r="J486" s="81"/>
      <c r="K486" s="54">
        <f t="shared" si="38"/>
        <v>0</v>
      </c>
      <c r="L486" s="81"/>
      <c r="M486" s="54">
        <f t="shared" si="39"/>
        <v>0</v>
      </c>
    </row>
    <row r="487" spans="1:13" x14ac:dyDescent="0.25">
      <c r="A487" s="39" t="str">
        <f t="shared" si="37"/>
        <v>FRONTIERRural Health Clinics providing BH Services</v>
      </c>
      <c r="B487" s="51" t="s">
        <v>50</v>
      </c>
      <c r="C487" s="57" t="s">
        <v>60</v>
      </c>
      <c r="D487" s="57" t="s">
        <v>81</v>
      </c>
      <c r="E487" s="81"/>
      <c r="F487" s="81"/>
      <c r="G487" s="81"/>
      <c r="H487" s="87">
        <f t="shared" si="35"/>
        <v>0</v>
      </c>
      <c r="I487" s="87">
        <f t="shared" si="36"/>
        <v>0</v>
      </c>
      <c r="J487" s="81"/>
      <c r="K487" s="54">
        <f t="shared" si="38"/>
        <v>0</v>
      </c>
      <c r="L487" s="81"/>
      <c r="M487" s="54">
        <f t="shared" si="39"/>
        <v>0</v>
      </c>
    </row>
    <row r="488" spans="1:13" x14ac:dyDescent="0.25">
      <c r="A488" s="39" t="str">
        <f t="shared" si="37"/>
        <v>FRONTIERPsychiatrists</v>
      </c>
      <c r="B488" s="51" t="s">
        <v>51</v>
      </c>
      <c r="C488" s="57" t="s">
        <v>60</v>
      </c>
      <c r="D488" s="57" t="s">
        <v>81</v>
      </c>
      <c r="E488" s="81"/>
      <c r="F488" s="81"/>
      <c r="G488" s="81"/>
      <c r="H488" s="87">
        <f t="shared" si="35"/>
        <v>0</v>
      </c>
      <c r="I488" s="87">
        <f t="shared" si="36"/>
        <v>0</v>
      </c>
      <c r="J488" s="81"/>
      <c r="K488" s="54">
        <f t="shared" si="38"/>
        <v>0</v>
      </c>
      <c r="L488" s="81"/>
      <c r="M488" s="54">
        <f t="shared" si="39"/>
        <v>0</v>
      </c>
    </row>
    <row r="489" spans="1:13" x14ac:dyDescent="0.25">
      <c r="A489" s="39" t="str">
        <f t="shared" si="37"/>
        <v>FRONTIERPsychologists</v>
      </c>
      <c r="B489" s="51" t="s">
        <v>52</v>
      </c>
      <c r="C489" s="57" t="s">
        <v>60</v>
      </c>
      <c r="D489" s="57" t="s">
        <v>81</v>
      </c>
      <c r="E489" s="81"/>
      <c r="F489" s="81"/>
      <c r="G489" s="81"/>
      <c r="H489" s="87">
        <f t="shared" si="35"/>
        <v>0</v>
      </c>
      <c r="I489" s="87">
        <f t="shared" si="36"/>
        <v>0</v>
      </c>
      <c r="J489" s="81"/>
      <c r="K489" s="54">
        <f t="shared" si="38"/>
        <v>0</v>
      </c>
      <c r="L489" s="81"/>
      <c r="M489" s="54">
        <f t="shared" si="39"/>
        <v>0</v>
      </c>
    </row>
    <row r="490" spans="1:13" x14ac:dyDescent="0.25">
      <c r="A490" s="39" t="str">
        <f t="shared" si="37"/>
        <v>FRONTIERSuboxone certified MDs</v>
      </c>
      <c r="B490" s="51" t="s">
        <v>53</v>
      </c>
      <c r="C490" s="57" t="s">
        <v>60</v>
      </c>
      <c r="D490" s="57" t="s">
        <v>81</v>
      </c>
      <c r="E490" s="81"/>
      <c r="F490" s="81"/>
      <c r="G490" s="81"/>
      <c r="H490" s="87">
        <f t="shared" si="35"/>
        <v>0</v>
      </c>
      <c r="I490" s="87">
        <f t="shared" si="36"/>
        <v>0</v>
      </c>
      <c r="J490" s="81"/>
      <c r="K490" s="54">
        <f t="shared" si="38"/>
        <v>0</v>
      </c>
      <c r="L490" s="81"/>
      <c r="M490" s="54">
        <f t="shared" si="39"/>
        <v>0</v>
      </c>
    </row>
    <row r="491" spans="1:13" x14ac:dyDescent="0.25">
      <c r="A491" s="39" t="str">
        <f t="shared" si="37"/>
        <v>FRONTIEROther Licensed Independent BH Practitioners</v>
      </c>
      <c r="B491" s="51" t="s">
        <v>242</v>
      </c>
      <c r="C491" s="57" t="s">
        <v>60</v>
      </c>
      <c r="D491" s="57" t="s">
        <v>81</v>
      </c>
      <c r="E491" s="81"/>
      <c r="F491" s="81"/>
      <c r="G491" s="81"/>
      <c r="H491" s="87">
        <f t="shared" si="35"/>
        <v>0</v>
      </c>
      <c r="I491" s="87">
        <f t="shared" si="36"/>
        <v>0</v>
      </c>
      <c r="J491" s="81"/>
      <c r="K491" s="54">
        <f t="shared" si="38"/>
        <v>0</v>
      </c>
      <c r="L491" s="81"/>
      <c r="M491" s="54">
        <f t="shared" si="39"/>
        <v>0</v>
      </c>
    </row>
    <row r="492" spans="1:13" x14ac:dyDescent="0.25">
      <c r="A492" s="39" t="str">
        <f t="shared" si="37"/>
        <v>FRONTIERInpatient Psychiatric Hospitals</v>
      </c>
      <c r="B492" s="51" t="s">
        <v>54</v>
      </c>
      <c r="C492" s="57" t="s">
        <v>60</v>
      </c>
      <c r="D492" s="57" t="s">
        <v>81</v>
      </c>
      <c r="E492" s="81"/>
      <c r="F492" s="81"/>
      <c r="G492" s="81"/>
      <c r="H492" s="87">
        <f t="shared" si="35"/>
        <v>0</v>
      </c>
      <c r="I492" s="87">
        <f t="shared" si="36"/>
        <v>0</v>
      </c>
      <c r="J492" s="81"/>
      <c r="K492" s="54">
        <f t="shared" si="38"/>
        <v>0</v>
      </c>
      <c r="L492" s="81"/>
      <c r="M492" s="54">
        <f t="shared" si="39"/>
        <v>0</v>
      </c>
    </row>
    <row r="493" spans="1:13" x14ac:dyDescent="0.25">
      <c r="A493" s="39" t="str">
        <f t="shared" si="37"/>
        <v>FRONTIERFreestanding Psychiatric Hospitals</v>
      </c>
      <c r="B493" s="51" t="s">
        <v>40</v>
      </c>
      <c r="C493" s="57" t="s">
        <v>60</v>
      </c>
      <c r="D493" s="57" t="s">
        <v>161</v>
      </c>
      <c r="E493" s="81"/>
      <c r="F493" s="81"/>
      <c r="G493" s="81"/>
      <c r="H493" s="87">
        <f t="shared" si="35"/>
        <v>0</v>
      </c>
      <c r="I493" s="87">
        <f t="shared" si="36"/>
        <v>0</v>
      </c>
      <c r="J493" s="81"/>
      <c r="K493" s="54">
        <f t="shared" si="38"/>
        <v>0</v>
      </c>
      <c r="L493" s="81"/>
      <c r="M493" s="54">
        <f t="shared" si="39"/>
        <v>0</v>
      </c>
    </row>
    <row r="494" spans="1:13" x14ac:dyDescent="0.25">
      <c r="A494" s="39" t="str">
        <f t="shared" si="37"/>
        <v>FRONTIERGeneral Hospitals with psychiatric units</v>
      </c>
      <c r="B494" s="51" t="s">
        <v>41</v>
      </c>
      <c r="C494" s="57" t="s">
        <v>60</v>
      </c>
      <c r="D494" s="57" t="s">
        <v>161</v>
      </c>
      <c r="E494" s="81"/>
      <c r="F494" s="81"/>
      <c r="G494" s="81"/>
      <c r="H494" s="87">
        <f t="shared" si="35"/>
        <v>0</v>
      </c>
      <c r="I494" s="87">
        <f t="shared" si="36"/>
        <v>0</v>
      </c>
      <c r="J494" s="81"/>
      <c r="K494" s="54">
        <f t="shared" si="38"/>
        <v>0</v>
      </c>
      <c r="L494" s="81"/>
      <c r="M494" s="54">
        <f t="shared" si="39"/>
        <v>0</v>
      </c>
    </row>
    <row r="495" spans="1:13" x14ac:dyDescent="0.25">
      <c r="A495" s="39" t="str">
        <f t="shared" si="37"/>
        <v>FRONTIERPartial Hospital Programs</v>
      </c>
      <c r="B495" s="51" t="s">
        <v>42</v>
      </c>
      <c r="C495" s="57" t="s">
        <v>60</v>
      </c>
      <c r="D495" s="57" t="s">
        <v>161</v>
      </c>
      <c r="E495" s="81"/>
      <c r="F495" s="81"/>
      <c r="G495" s="81"/>
      <c r="H495" s="87">
        <f t="shared" si="35"/>
        <v>0</v>
      </c>
      <c r="I495" s="87">
        <f t="shared" si="36"/>
        <v>0</v>
      </c>
      <c r="J495" s="81"/>
      <c r="K495" s="54">
        <f t="shared" si="38"/>
        <v>0</v>
      </c>
      <c r="L495" s="81"/>
      <c r="M495" s="54">
        <f t="shared" si="39"/>
        <v>0</v>
      </c>
    </row>
    <row r="496" spans="1:13" x14ac:dyDescent="0.25">
      <c r="A496" s="39" t="str">
        <f t="shared" si="37"/>
        <v>FRONTIERAccredited Residential Treatment Centers (ARTC)</v>
      </c>
      <c r="B496" s="51" t="s">
        <v>241</v>
      </c>
      <c r="C496" s="57" t="s">
        <v>60</v>
      </c>
      <c r="D496" s="57" t="s">
        <v>161</v>
      </c>
      <c r="E496" s="81"/>
      <c r="F496" s="81"/>
      <c r="G496" s="81"/>
      <c r="H496" s="87">
        <f t="shared" si="35"/>
        <v>0</v>
      </c>
      <c r="I496" s="87">
        <f t="shared" si="36"/>
        <v>0</v>
      </c>
      <c r="J496" s="81"/>
      <c r="K496" s="54">
        <f t="shared" si="38"/>
        <v>0</v>
      </c>
      <c r="L496" s="81"/>
      <c r="M496" s="54">
        <f t="shared" si="39"/>
        <v>0</v>
      </c>
    </row>
    <row r="497" spans="1:13" ht="25" x14ac:dyDescent="0.25">
      <c r="A497" s="39" t="str">
        <f t="shared" si="37"/>
        <v>FRONTIERNon-Accredited Residential Treatment Center &amp; Group Homes</v>
      </c>
      <c r="B497" s="51" t="s">
        <v>43</v>
      </c>
      <c r="C497" s="57" t="s">
        <v>60</v>
      </c>
      <c r="D497" s="57" t="s">
        <v>161</v>
      </c>
      <c r="E497" s="81"/>
      <c r="F497" s="81"/>
      <c r="G497" s="81"/>
      <c r="H497" s="87">
        <f t="shared" si="35"/>
        <v>0</v>
      </c>
      <c r="I497" s="87">
        <f t="shared" si="36"/>
        <v>0</v>
      </c>
      <c r="J497" s="81"/>
      <c r="K497" s="54">
        <f t="shared" si="38"/>
        <v>0</v>
      </c>
      <c r="L497" s="81"/>
      <c r="M497" s="54">
        <f t="shared" si="39"/>
        <v>0</v>
      </c>
    </row>
    <row r="498" spans="1:13" x14ac:dyDescent="0.25">
      <c r="A498" s="39" t="str">
        <f t="shared" si="37"/>
        <v>FRONTIERTreatment Foster Care I &amp; II</v>
      </c>
      <c r="B498" s="51" t="s">
        <v>94</v>
      </c>
      <c r="C498" s="57" t="s">
        <v>60</v>
      </c>
      <c r="D498" s="57" t="s">
        <v>161</v>
      </c>
      <c r="E498" s="81"/>
      <c r="F498" s="81"/>
      <c r="G498" s="81"/>
      <c r="H498" s="87">
        <f t="shared" si="35"/>
        <v>0</v>
      </c>
      <c r="I498" s="87">
        <f t="shared" si="36"/>
        <v>0</v>
      </c>
      <c r="J498" s="81"/>
      <c r="K498" s="54">
        <f t="shared" si="38"/>
        <v>0</v>
      </c>
      <c r="L498" s="81"/>
      <c r="M498" s="54">
        <f t="shared" si="39"/>
        <v>0</v>
      </c>
    </row>
    <row r="499" spans="1:13" x14ac:dyDescent="0.25">
      <c r="A499" s="39" t="str">
        <f t="shared" si="37"/>
        <v>FRONTIERCore Service Agencies</v>
      </c>
      <c r="B499" s="51" t="s">
        <v>44</v>
      </c>
      <c r="C499" s="57" t="s">
        <v>60</v>
      </c>
      <c r="D499" s="57" t="s">
        <v>161</v>
      </c>
      <c r="E499" s="81"/>
      <c r="F499" s="81"/>
      <c r="G499" s="81"/>
      <c r="H499" s="87">
        <f t="shared" si="35"/>
        <v>0</v>
      </c>
      <c r="I499" s="87">
        <f t="shared" si="36"/>
        <v>0</v>
      </c>
      <c r="J499" s="81"/>
      <c r="K499" s="54">
        <f t="shared" si="38"/>
        <v>0</v>
      </c>
      <c r="L499" s="81"/>
      <c r="M499" s="54">
        <f t="shared" si="39"/>
        <v>0</v>
      </c>
    </row>
    <row r="500" spans="1:13" x14ac:dyDescent="0.25">
      <c r="A500" s="39" t="str">
        <f t="shared" si="37"/>
        <v>FRONTIERCommunity Mental Health Centers</v>
      </c>
      <c r="B500" s="51" t="s">
        <v>93</v>
      </c>
      <c r="C500" s="57" t="s">
        <v>60</v>
      </c>
      <c r="D500" s="57" t="s">
        <v>161</v>
      </c>
      <c r="E500" s="81"/>
      <c r="F500" s="81"/>
      <c r="G500" s="81"/>
      <c r="H500" s="87">
        <f t="shared" si="35"/>
        <v>0</v>
      </c>
      <c r="I500" s="87">
        <f t="shared" si="36"/>
        <v>0</v>
      </c>
      <c r="J500" s="81"/>
      <c r="K500" s="54">
        <f t="shared" si="38"/>
        <v>0</v>
      </c>
      <c r="L500" s="81"/>
      <c r="M500" s="54">
        <f t="shared" si="39"/>
        <v>0</v>
      </c>
    </row>
    <row r="501" spans="1:13" x14ac:dyDescent="0.25">
      <c r="A501" s="39" t="str">
        <f t="shared" si="37"/>
        <v>FRONTIERIndian Health Service and Tribal 638s providing BH</v>
      </c>
      <c r="B501" s="51" t="s">
        <v>45</v>
      </c>
      <c r="C501" s="57" t="s">
        <v>60</v>
      </c>
      <c r="D501" s="57" t="s">
        <v>161</v>
      </c>
      <c r="E501" s="81"/>
      <c r="F501" s="81"/>
      <c r="G501" s="81"/>
      <c r="H501" s="87">
        <f t="shared" si="35"/>
        <v>0</v>
      </c>
      <c r="I501" s="87">
        <f t="shared" si="36"/>
        <v>0</v>
      </c>
      <c r="J501" s="81"/>
      <c r="K501" s="54">
        <f t="shared" si="38"/>
        <v>0</v>
      </c>
      <c r="L501" s="81"/>
      <c r="M501" s="54">
        <f t="shared" si="39"/>
        <v>0</v>
      </c>
    </row>
    <row r="502" spans="1:13" x14ac:dyDescent="0.25">
      <c r="A502" s="39" t="str">
        <f t="shared" si="37"/>
        <v>FRONTIEROutpatient Provider Agencies</v>
      </c>
      <c r="B502" s="51" t="s">
        <v>46</v>
      </c>
      <c r="C502" s="57" t="s">
        <v>60</v>
      </c>
      <c r="D502" s="57" t="s">
        <v>161</v>
      </c>
      <c r="E502" s="81"/>
      <c r="F502" s="81"/>
      <c r="G502" s="81"/>
      <c r="H502" s="87">
        <f t="shared" si="35"/>
        <v>0</v>
      </c>
      <c r="I502" s="87">
        <f t="shared" si="36"/>
        <v>0</v>
      </c>
      <c r="J502" s="81"/>
      <c r="K502" s="54">
        <f t="shared" si="38"/>
        <v>0</v>
      </c>
      <c r="L502" s="81"/>
      <c r="M502" s="54">
        <f t="shared" si="39"/>
        <v>0</v>
      </c>
    </row>
    <row r="503" spans="1:13" x14ac:dyDescent="0.25">
      <c r="A503" s="39" t="str">
        <f t="shared" si="37"/>
        <v>FRONTIERBehavioral Management Services (BMS)</v>
      </c>
      <c r="B503" s="51" t="s">
        <v>248</v>
      </c>
      <c r="C503" s="57" t="s">
        <v>60</v>
      </c>
      <c r="D503" s="57" t="s">
        <v>161</v>
      </c>
      <c r="E503" s="81"/>
      <c r="F503" s="81"/>
      <c r="G503" s="81"/>
      <c r="H503" s="87">
        <f t="shared" si="35"/>
        <v>0</v>
      </c>
      <c r="I503" s="87">
        <f t="shared" si="36"/>
        <v>0</v>
      </c>
      <c r="J503" s="81"/>
      <c r="K503" s="54">
        <f t="shared" si="38"/>
        <v>0</v>
      </c>
      <c r="L503" s="81"/>
      <c r="M503" s="54">
        <f t="shared" si="39"/>
        <v>0</v>
      </c>
    </row>
    <row r="504" spans="1:13" x14ac:dyDescent="0.25">
      <c r="A504" s="39" t="str">
        <f t="shared" si="37"/>
        <v>FRONTIERDay Treatment Services</v>
      </c>
      <c r="B504" s="51" t="s">
        <v>249</v>
      </c>
      <c r="C504" s="57" t="s">
        <v>60</v>
      </c>
      <c r="D504" s="57" t="s">
        <v>161</v>
      </c>
      <c r="E504" s="81"/>
      <c r="F504" s="81"/>
      <c r="G504" s="81"/>
      <c r="H504" s="87">
        <f t="shared" si="35"/>
        <v>0</v>
      </c>
      <c r="I504" s="87">
        <f t="shared" si="36"/>
        <v>0</v>
      </c>
      <c r="J504" s="81"/>
      <c r="K504" s="54">
        <f t="shared" si="38"/>
        <v>0</v>
      </c>
      <c r="L504" s="81"/>
      <c r="M504" s="54">
        <f t="shared" si="39"/>
        <v>0</v>
      </c>
    </row>
    <row r="505" spans="1:13" x14ac:dyDescent="0.25">
      <c r="A505" s="39" t="str">
        <f t="shared" si="37"/>
        <v>FRONTIERAssertive Community Treatment (ACT)</v>
      </c>
      <c r="B505" s="51" t="s">
        <v>250</v>
      </c>
      <c r="C505" s="57" t="s">
        <v>60</v>
      </c>
      <c r="D505" s="57" t="s">
        <v>161</v>
      </c>
      <c r="E505" s="81"/>
      <c r="F505" s="81"/>
      <c r="G505" s="81"/>
      <c r="H505" s="87">
        <f t="shared" si="35"/>
        <v>0</v>
      </c>
      <c r="I505" s="87">
        <f t="shared" si="36"/>
        <v>0</v>
      </c>
      <c r="J505" s="81"/>
      <c r="K505" s="54">
        <f t="shared" si="38"/>
        <v>0</v>
      </c>
      <c r="L505" s="81"/>
      <c r="M505" s="54">
        <f t="shared" si="39"/>
        <v>0</v>
      </c>
    </row>
    <row r="506" spans="1:13" x14ac:dyDescent="0.25">
      <c r="A506" s="39" t="str">
        <f t="shared" si="37"/>
        <v>FRONTIERMulti-Systemic Therapy (MST)</v>
      </c>
      <c r="B506" s="51" t="s">
        <v>251</v>
      </c>
      <c r="C506" s="57" t="s">
        <v>60</v>
      </c>
      <c r="D506" s="57" t="s">
        <v>161</v>
      </c>
      <c r="E506" s="81"/>
      <c r="F506" s="81"/>
      <c r="G506" s="81"/>
      <c r="H506" s="87">
        <f t="shared" si="35"/>
        <v>0</v>
      </c>
      <c r="I506" s="87">
        <f t="shared" si="36"/>
        <v>0</v>
      </c>
      <c r="J506" s="81"/>
      <c r="K506" s="54">
        <f t="shared" si="38"/>
        <v>0</v>
      </c>
      <c r="L506" s="81"/>
      <c r="M506" s="54">
        <f t="shared" si="39"/>
        <v>0</v>
      </c>
    </row>
    <row r="507" spans="1:13" x14ac:dyDescent="0.25">
      <c r="A507" s="39" t="str">
        <f t="shared" si="37"/>
        <v>FRONTIERIntensive Outpatient Services</v>
      </c>
      <c r="B507" s="51" t="s">
        <v>47</v>
      </c>
      <c r="C507" s="57" t="s">
        <v>60</v>
      </c>
      <c r="D507" s="57" t="s">
        <v>161</v>
      </c>
      <c r="E507" s="81"/>
      <c r="F507" s="81"/>
      <c r="G507" s="81"/>
      <c r="H507" s="87">
        <f t="shared" si="35"/>
        <v>0</v>
      </c>
      <c r="I507" s="87">
        <f t="shared" si="36"/>
        <v>0</v>
      </c>
      <c r="J507" s="81"/>
      <c r="K507" s="54">
        <f t="shared" si="38"/>
        <v>0</v>
      </c>
      <c r="L507" s="81"/>
      <c r="M507" s="54">
        <f t="shared" si="39"/>
        <v>0</v>
      </c>
    </row>
    <row r="508" spans="1:13" x14ac:dyDescent="0.25">
      <c r="A508" s="39" t="str">
        <f t="shared" si="37"/>
        <v>FRONTIERMethadone Clinics</v>
      </c>
      <c r="B508" s="51" t="s">
        <v>48</v>
      </c>
      <c r="C508" s="57" t="s">
        <v>60</v>
      </c>
      <c r="D508" s="57" t="s">
        <v>161</v>
      </c>
      <c r="E508" s="81"/>
      <c r="F508" s="81"/>
      <c r="G508" s="81"/>
      <c r="H508" s="87">
        <f t="shared" si="35"/>
        <v>0</v>
      </c>
      <c r="I508" s="87">
        <f t="shared" si="36"/>
        <v>0</v>
      </c>
      <c r="J508" s="81"/>
      <c r="K508" s="54">
        <f t="shared" si="38"/>
        <v>0</v>
      </c>
      <c r="L508" s="81"/>
      <c r="M508" s="54">
        <f t="shared" si="39"/>
        <v>0</v>
      </c>
    </row>
    <row r="509" spans="1:13" x14ac:dyDescent="0.25">
      <c r="A509" s="39" t="str">
        <f t="shared" si="37"/>
        <v>FRONTIERFQHCs providing BH services</v>
      </c>
      <c r="B509" s="51" t="s">
        <v>49</v>
      </c>
      <c r="C509" s="57" t="s">
        <v>60</v>
      </c>
      <c r="D509" s="57" t="s">
        <v>161</v>
      </c>
      <c r="E509" s="81"/>
      <c r="F509" s="81"/>
      <c r="G509" s="81"/>
      <c r="H509" s="87">
        <f t="shared" si="35"/>
        <v>0</v>
      </c>
      <c r="I509" s="87">
        <f t="shared" si="36"/>
        <v>0</v>
      </c>
      <c r="J509" s="81"/>
      <c r="K509" s="54">
        <f t="shared" si="38"/>
        <v>0</v>
      </c>
      <c r="L509" s="81"/>
      <c r="M509" s="54">
        <f t="shared" si="39"/>
        <v>0</v>
      </c>
    </row>
    <row r="510" spans="1:13" x14ac:dyDescent="0.25">
      <c r="A510" s="39" t="str">
        <f t="shared" si="37"/>
        <v>FRONTIERRural Health Clinics providing BH Services</v>
      </c>
      <c r="B510" s="51" t="s">
        <v>50</v>
      </c>
      <c r="C510" s="57" t="s">
        <v>60</v>
      </c>
      <c r="D510" s="57" t="s">
        <v>161</v>
      </c>
      <c r="E510" s="81"/>
      <c r="F510" s="81"/>
      <c r="G510" s="81"/>
      <c r="H510" s="87">
        <f t="shared" si="35"/>
        <v>0</v>
      </c>
      <c r="I510" s="87">
        <f t="shared" si="36"/>
        <v>0</v>
      </c>
      <c r="J510" s="81"/>
      <c r="K510" s="54">
        <f t="shared" si="38"/>
        <v>0</v>
      </c>
      <c r="L510" s="81"/>
      <c r="M510" s="54">
        <f t="shared" si="39"/>
        <v>0</v>
      </c>
    </row>
    <row r="511" spans="1:13" x14ac:dyDescent="0.25">
      <c r="A511" s="39" t="str">
        <f t="shared" si="37"/>
        <v>FRONTIERPsychiatrists</v>
      </c>
      <c r="B511" s="51" t="s">
        <v>51</v>
      </c>
      <c r="C511" s="57" t="s">
        <v>60</v>
      </c>
      <c r="D511" s="57" t="s">
        <v>161</v>
      </c>
      <c r="E511" s="81"/>
      <c r="F511" s="81"/>
      <c r="G511" s="81"/>
      <c r="H511" s="87">
        <f t="shared" si="35"/>
        <v>0</v>
      </c>
      <c r="I511" s="87">
        <f t="shared" si="36"/>
        <v>0</v>
      </c>
      <c r="J511" s="81"/>
      <c r="K511" s="54">
        <f t="shared" si="38"/>
        <v>0</v>
      </c>
      <c r="L511" s="81"/>
      <c r="M511" s="54">
        <f t="shared" si="39"/>
        <v>0</v>
      </c>
    </row>
    <row r="512" spans="1:13" x14ac:dyDescent="0.25">
      <c r="A512" s="39" t="str">
        <f t="shared" si="37"/>
        <v>FRONTIERPsychologists</v>
      </c>
      <c r="B512" s="51" t="s">
        <v>52</v>
      </c>
      <c r="C512" s="57" t="s">
        <v>60</v>
      </c>
      <c r="D512" s="57" t="s">
        <v>161</v>
      </c>
      <c r="E512" s="81"/>
      <c r="F512" s="81"/>
      <c r="G512" s="81"/>
      <c r="H512" s="87">
        <f t="shared" si="35"/>
        <v>0</v>
      </c>
      <c r="I512" s="87">
        <f t="shared" si="36"/>
        <v>0</v>
      </c>
      <c r="J512" s="81"/>
      <c r="K512" s="54">
        <f t="shared" si="38"/>
        <v>0</v>
      </c>
      <c r="L512" s="81"/>
      <c r="M512" s="54">
        <f t="shared" si="39"/>
        <v>0</v>
      </c>
    </row>
    <row r="513" spans="1:13" x14ac:dyDescent="0.25">
      <c r="A513" s="39" t="str">
        <f t="shared" si="37"/>
        <v>FRONTIERSuboxone certified MDs</v>
      </c>
      <c r="B513" s="51" t="s">
        <v>53</v>
      </c>
      <c r="C513" s="57" t="s">
        <v>60</v>
      </c>
      <c r="D513" s="57" t="s">
        <v>161</v>
      </c>
      <c r="E513" s="81"/>
      <c r="F513" s="81"/>
      <c r="G513" s="81"/>
      <c r="H513" s="87">
        <f t="shared" si="35"/>
        <v>0</v>
      </c>
      <c r="I513" s="87">
        <f t="shared" si="36"/>
        <v>0</v>
      </c>
      <c r="J513" s="81"/>
      <c r="K513" s="54">
        <f t="shared" si="38"/>
        <v>0</v>
      </c>
      <c r="L513" s="81"/>
      <c r="M513" s="54">
        <f t="shared" si="39"/>
        <v>0</v>
      </c>
    </row>
    <row r="514" spans="1:13" x14ac:dyDescent="0.25">
      <c r="A514" s="39" t="str">
        <f t="shared" si="37"/>
        <v>FRONTIEROther Licensed Independent BH Practitioners</v>
      </c>
      <c r="B514" s="51" t="s">
        <v>242</v>
      </c>
      <c r="C514" s="57" t="s">
        <v>60</v>
      </c>
      <c r="D514" s="57" t="s">
        <v>161</v>
      </c>
      <c r="E514" s="81"/>
      <c r="F514" s="81"/>
      <c r="G514" s="81"/>
      <c r="H514" s="87">
        <f t="shared" si="35"/>
        <v>0</v>
      </c>
      <c r="I514" s="87">
        <f t="shared" si="36"/>
        <v>0</v>
      </c>
      <c r="J514" s="81"/>
      <c r="K514" s="54">
        <f t="shared" si="38"/>
        <v>0</v>
      </c>
      <c r="L514" s="81"/>
      <c r="M514" s="54">
        <f t="shared" si="39"/>
        <v>0</v>
      </c>
    </row>
    <row r="515" spans="1:13" x14ac:dyDescent="0.25">
      <c r="A515" s="39" t="str">
        <f t="shared" si="37"/>
        <v>FRONTIERInpatient Psychiatric Hospitals</v>
      </c>
      <c r="B515" s="51" t="s">
        <v>54</v>
      </c>
      <c r="C515" s="57" t="s">
        <v>60</v>
      </c>
      <c r="D515" s="57" t="s">
        <v>161</v>
      </c>
      <c r="E515" s="81"/>
      <c r="F515" s="81"/>
      <c r="G515" s="81"/>
      <c r="H515" s="87">
        <f t="shared" si="35"/>
        <v>0</v>
      </c>
      <c r="I515" s="87">
        <f t="shared" si="36"/>
        <v>0</v>
      </c>
      <c r="J515" s="81"/>
      <c r="K515" s="54">
        <f t="shared" si="38"/>
        <v>0</v>
      </c>
      <c r="L515" s="81"/>
      <c r="M515" s="54">
        <f t="shared" si="39"/>
        <v>0</v>
      </c>
    </row>
    <row r="516" spans="1:13" x14ac:dyDescent="0.25">
      <c r="A516" s="39" t="str">
        <f t="shared" si="37"/>
        <v>FRONTIERFreestanding Psychiatric Hospitals</v>
      </c>
      <c r="B516" s="51" t="s">
        <v>40</v>
      </c>
      <c r="C516" s="57" t="s">
        <v>60</v>
      </c>
      <c r="D516" s="57" t="s">
        <v>82</v>
      </c>
      <c r="E516" s="81"/>
      <c r="F516" s="81"/>
      <c r="G516" s="81"/>
      <c r="H516" s="87">
        <f t="shared" si="35"/>
        <v>0</v>
      </c>
      <c r="I516" s="87">
        <f t="shared" si="36"/>
        <v>0</v>
      </c>
      <c r="J516" s="81"/>
      <c r="K516" s="54">
        <f t="shared" si="38"/>
        <v>0</v>
      </c>
      <c r="L516" s="81"/>
      <c r="M516" s="54">
        <f t="shared" si="39"/>
        <v>0</v>
      </c>
    </row>
    <row r="517" spans="1:13" x14ac:dyDescent="0.25">
      <c r="A517" s="39" t="str">
        <f t="shared" si="37"/>
        <v>FRONTIERGeneral Hospitals with psychiatric units</v>
      </c>
      <c r="B517" s="51" t="s">
        <v>41</v>
      </c>
      <c r="C517" s="57" t="s">
        <v>60</v>
      </c>
      <c r="D517" s="57" t="s">
        <v>82</v>
      </c>
      <c r="E517" s="81"/>
      <c r="F517" s="81"/>
      <c r="G517" s="81"/>
      <c r="H517" s="87">
        <f t="shared" si="35"/>
        <v>0</v>
      </c>
      <c r="I517" s="87">
        <f t="shared" si="36"/>
        <v>0</v>
      </c>
      <c r="J517" s="81"/>
      <c r="K517" s="54">
        <f t="shared" si="38"/>
        <v>0</v>
      </c>
      <c r="L517" s="81"/>
      <c r="M517" s="54">
        <f t="shared" si="39"/>
        <v>0</v>
      </c>
    </row>
    <row r="518" spans="1:13" x14ac:dyDescent="0.25">
      <c r="A518" s="39" t="str">
        <f t="shared" si="37"/>
        <v>FRONTIERPartial Hospital Programs</v>
      </c>
      <c r="B518" s="51" t="s">
        <v>42</v>
      </c>
      <c r="C518" s="57" t="s">
        <v>60</v>
      </c>
      <c r="D518" s="57" t="s">
        <v>82</v>
      </c>
      <c r="E518" s="81"/>
      <c r="F518" s="81"/>
      <c r="G518" s="81"/>
      <c r="H518" s="87">
        <f t="shared" si="35"/>
        <v>0</v>
      </c>
      <c r="I518" s="87">
        <f t="shared" si="36"/>
        <v>0</v>
      </c>
      <c r="J518" s="81"/>
      <c r="K518" s="54">
        <f t="shared" si="38"/>
        <v>0</v>
      </c>
      <c r="L518" s="81"/>
      <c r="M518" s="54">
        <f t="shared" si="39"/>
        <v>0</v>
      </c>
    </row>
    <row r="519" spans="1:13" x14ac:dyDescent="0.25">
      <c r="A519" s="39" t="str">
        <f t="shared" si="37"/>
        <v>FRONTIERAccredited Residential Treatment Centers (ARTC)</v>
      </c>
      <c r="B519" s="51" t="s">
        <v>241</v>
      </c>
      <c r="C519" s="57" t="s">
        <v>60</v>
      </c>
      <c r="D519" s="57" t="s">
        <v>82</v>
      </c>
      <c r="E519" s="81"/>
      <c r="F519" s="81"/>
      <c r="G519" s="81"/>
      <c r="H519" s="87">
        <f t="shared" si="35"/>
        <v>0</v>
      </c>
      <c r="I519" s="87">
        <f t="shared" si="36"/>
        <v>0</v>
      </c>
      <c r="J519" s="81"/>
      <c r="K519" s="54">
        <f t="shared" si="38"/>
        <v>0</v>
      </c>
      <c r="L519" s="81"/>
      <c r="M519" s="54">
        <f t="shared" si="39"/>
        <v>0</v>
      </c>
    </row>
    <row r="520" spans="1:13" ht="25" x14ac:dyDescent="0.25">
      <c r="A520" s="39" t="str">
        <f t="shared" si="37"/>
        <v>FRONTIERNon-Accredited Residential Treatment Center &amp; Group Homes</v>
      </c>
      <c r="B520" s="51" t="s">
        <v>43</v>
      </c>
      <c r="C520" s="57" t="s">
        <v>60</v>
      </c>
      <c r="D520" s="57" t="s">
        <v>82</v>
      </c>
      <c r="E520" s="81"/>
      <c r="F520" s="81"/>
      <c r="G520" s="81"/>
      <c r="H520" s="87">
        <f t="shared" si="35"/>
        <v>0</v>
      </c>
      <c r="I520" s="87">
        <f t="shared" si="36"/>
        <v>0</v>
      </c>
      <c r="J520" s="81"/>
      <c r="K520" s="54">
        <f t="shared" si="38"/>
        <v>0</v>
      </c>
      <c r="L520" s="81"/>
      <c r="M520" s="54">
        <f t="shared" si="39"/>
        <v>0</v>
      </c>
    </row>
    <row r="521" spans="1:13" x14ac:dyDescent="0.25">
      <c r="A521" s="39" t="str">
        <f t="shared" si="37"/>
        <v>FRONTIERTreatment Foster Care I &amp; II</v>
      </c>
      <c r="B521" s="51" t="s">
        <v>94</v>
      </c>
      <c r="C521" s="57" t="s">
        <v>60</v>
      </c>
      <c r="D521" s="57" t="s">
        <v>82</v>
      </c>
      <c r="E521" s="81"/>
      <c r="F521" s="81"/>
      <c r="G521" s="81"/>
      <c r="H521" s="87">
        <f t="shared" si="35"/>
        <v>0</v>
      </c>
      <c r="I521" s="87">
        <f t="shared" si="36"/>
        <v>0</v>
      </c>
      <c r="J521" s="81"/>
      <c r="K521" s="54">
        <f t="shared" si="38"/>
        <v>0</v>
      </c>
      <c r="L521" s="81"/>
      <c r="M521" s="54">
        <f t="shared" si="39"/>
        <v>0</v>
      </c>
    </row>
    <row r="522" spans="1:13" x14ac:dyDescent="0.25">
      <c r="A522" s="39" t="str">
        <f t="shared" si="37"/>
        <v>FRONTIERCore Service Agencies</v>
      </c>
      <c r="B522" s="51" t="s">
        <v>44</v>
      </c>
      <c r="C522" s="57" t="s">
        <v>60</v>
      </c>
      <c r="D522" s="57" t="s">
        <v>82</v>
      </c>
      <c r="E522" s="81"/>
      <c r="F522" s="81"/>
      <c r="G522" s="81"/>
      <c r="H522" s="87">
        <f t="shared" ref="H522:H585" si="40">F522+G522</f>
        <v>0</v>
      </c>
      <c r="I522" s="87">
        <f t="shared" ref="I522:I585" si="41">J522+L522</f>
        <v>0</v>
      </c>
      <c r="J522" s="81"/>
      <c r="K522" s="54">
        <f t="shared" si="38"/>
        <v>0</v>
      </c>
      <c r="L522" s="81"/>
      <c r="M522" s="54">
        <f t="shared" si="39"/>
        <v>0</v>
      </c>
    </row>
    <row r="523" spans="1:13" x14ac:dyDescent="0.25">
      <c r="A523" s="39" t="str">
        <f t="shared" ref="A523:A586" si="42">C523&amp;B523</f>
        <v>FRONTIERCommunity Mental Health Centers</v>
      </c>
      <c r="B523" s="51" t="s">
        <v>93</v>
      </c>
      <c r="C523" s="57" t="s">
        <v>60</v>
      </c>
      <c r="D523" s="57" t="s">
        <v>82</v>
      </c>
      <c r="E523" s="81"/>
      <c r="F523" s="81"/>
      <c r="G523" s="81"/>
      <c r="H523" s="87">
        <f t="shared" si="40"/>
        <v>0</v>
      </c>
      <c r="I523" s="87">
        <f t="shared" si="41"/>
        <v>0</v>
      </c>
      <c r="J523" s="81"/>
      <c r="K523" s="54">
        <f t="shared" ref="K523:K586" si="43">IFERROR(ROUND(J523/$I523,3),0)</f>
        <v>0</v>
      </c>
      <c r="L523" s="81"/>
      <c r="M523" s="54">
        <f t="shared" ref="M523:M586" si="44">IFERROR(ROUND(L523/$I523,3),0)</f>
        <v>0</v>
      </c>
    </row>
    <row r="524" spans="1:13" x14ac:dyDescent="0.25">
      <c r="A524" s="39" t="str">
        <f t="shared" si="42"/>
        <v>FRONTIERIndian Health Service and Tribal 638s providing BH</v>
      </c>
      <c r="B524" s="51" t="s">
        <v>45</v>
      </c>
      <c r="C524" s="57" t="s">
        <v>60</v>
      </c>
      <c r="D524" s="57" t="s">
        <v>82</v>
      </c>
      <c r="E524" s="81"/>
      <c r="F524" s="81"/>
      <c r="G524" s="81"/>
      <c r="H524" s="87">
        <f t="shared" si="40"/>
        <v>0</v>
      </c>
      <c r="I524" s="87">
        <f t="shared" si="41"/>
        <v>0</v>
      </c>
      <c r="J524" s="81"/>
      <c r="K524" s="54">
        <f t="shared" si="43"/>
        <v>0</v>
      </c>
      <c r="L524" s="81"/>
      <c r="M524" s="54">
        <f t="shared" si="44"/>
        <v>0</v>
      </c>
    </row>
    <row r="525" spans="1:13" x14ac:dyDescent="0.25">
      <c r="A525" s="39" t="str">
        <f t="shared" si="42"/>
        <v>FRONTIEROutpatient Provider Agencies</v>
      </c>
      <c r="B525" s="51" t="s">
        <v>46</v>
      </c>
      <c r="C525" s="57" t="s">
        <v>60</v>
      </c>
      <c r="D525" s="57" t="s">
        <v>82</v>
      </c>
      <c r="E525" s="81"/>
      <c r="F525" s="81"/>
      <c r="G525" s="81"/>
      <c r="H525" s="87">
        <f t="shared" si="40"/>
        <v>0</v>
      </c>
      <c r="I525" s="87">
        <f t="shared" si="41"/>
        <v>0</v>
      </c>
      <c r="J525" s="81"/>
      <c r="K525" s="54">
        <f t="shared" si="43"/>
        <v>0</v>
      </c>
      <c r="L525" s="81"/>
      <c r="M525" s="54">
        <f t="shared" si="44"/>
        <v>0</v>
      </c>
    </row>
    <row r="526" spans="1:13" x14ac:dyDescent="0.25">
      <c r="A526" s="39" t="str">
        <f t="shared" si="42"/>
        <v>FRONTIERBehavioral Management Services (BMS)</v>
      </c>
      <c r="B526" s="51" t="s">
        <v>248</v>
      </c>
      <c r="C526" s="57" t="s">
        <v>60</v>
      </c>
      <c r="D526" s="57" t="s">
        <v>82</v>
      </c>
      <c r="E526" s="81"/>
      <c r="F526" s="81"/>
      <c r="G526" s="81"/>
      <c r="H526" s="87">
        <f t="shared" si="40"/>
        <v>0</v>
      </c>
      <c r="I526" s="87">
        <f t="shared" si="41"/>
        <v>0</v>
      </c>
      <c r="J526" s="81"/>
      <c r="K526" s="54">
        <f t="shared" si="43"/>
        <v>0</v>
      </c>
      <c r="L526" s="81"/>
      <c r="M526" s="54">
        <f t="shared" si="44"/>
        <v>0</v>
      </c>
    </row>
    <row r="527" spans="1:13" x14ac:dyDescent="0.25">
      <c r="A527" s="39" t="str">
        <f t="shared" si="42"/>
        <v>FRONTIERDay Treatment Services</v>
      </c>
      <c r="B527" s="51" t="s">
        <v>249</v>
      </c>
      <c r="C527" s="57" t="s">
        <v>60</v>
      </c>
      <c r="D527" s="57" t="s">
        <v>82</v>
      </c>
      <c r="E527" s="81"/>
      <c r="F527" s="81"/>
      <c r="G527" s="81"/>
      <c r="H527" s="87">
        <f t="shared" si="40"/>
        <v>0</v>
      </c>
      <c r="I527" s="87">
        <f t="shared" si="41"/>
        <v>0</v>
      </c>
      <c r="J527" s="81"/>
      <c r="K527" s="54">
        <f t="shared" si="43"/>
        <v>0</v>
      </c>
      <c r="L527" s="81"/>
      <c r="M527" s="54">
        <f t="shared" si="44"/>
        <v>0</v>
      </c>
    </row>
    <row r="528" spans="1:13" x14ac:dyDescent="0.25">
      <c r="A528" s="39" t="str">
        <f t="shared" si="42"/>
        <v>FRONTIERAssertive Community Treatment (ACT)</v>
      </c>
      <c r="B528" s="51" t="s">
        <v>250</v>
      </c>
      <c r="C528" s="57" t="s">
        <v>60</v>
      </c>
      <c r="D528" s="57" t="s">
        <v>82</v>
      </c>
      <c r="E528" s="81"/>
      <c r="F528" s="81"/>
      <c r="G528" s="81"/>
      <c r="H528" s="87">
        <f t="shared" si="40"/>
        <v>0</v>
      </c>
      <c r="I528" s="87">
        <f t="shared" si="41"/>
        <v>0</v>
      </c>
      <c r="J528" s="81"/>
      <c r="K528" s="54">
        <f t="shared" si="43"/>
        <v>0</v>
      </c>
      <c r="L528" s="81"/>
      <c r="M528" s="54">
        <f t="shared" si="44"/>
        <v>0</v>
      </c>
    </row>
    <row r="529" spans="1:13" x14ac:dyDescent="0.25">
      <c r="A529" s="39" t="str">
        <f t="shared" si="42"/>
        <v>FRONTIERMulti-Systemic Therapy (MST)</v>
      </c>
      <c r="B529" s="51" t="s">
        <v>251</v>
      </c>
      <c r="C529" s="57" t="s">
        <v>60</v>
      </c>
      <c r="D529" s="57" t="s">
        <v>82</v>
      </c>
      <c r="E529" s="81"/>
      <c r="F529" s="81"/>
      <c r="G529" s="81"/>
      <c r="H529" s="87">
        <f t="shared" si="40"/>
        <v>0</v>
      </c>
      <c r="I529" s="87">
        <f t="shared" si="41"/>
        <v>0</v>
      </c>
      <c r="J529" s="81"/>
      <c r="K529" s="54">
        <f t="shared" si="43"/>
        <v>0</v>
      </c>
      <c r="L529" s="81"/>
      <c r="M529" s="54">
        <f t="shared" si="44"/>
        <v>0</v>
      </c>
    </row>
    <row r="530" spans="1:13" x14ac:dyDescent="0.25">
      <c r="A530" s="39" t="str">
        <f t="shared" si="42"/>
        <v>FRONTIERIntensive Outpatient Services</v>
      </c>
      <c r="B530" s="51" t="s">
        <v>47</v>
      </c>
      <c r="C530" s="57" t="s">
        <v>60</v>
      </c>
      <c r="D530" s="57" t="s">
        <v>82</v>
      </c>
      <c r="E530" s="81"/>
      <c r="F530" s="81"/>
      <c r="G530" s="81"/>
      <c r="H530" s="87">
        <f t="shared" si="40"/>
        <v>0</v>
      </c>
      <c r="I530" s="87">
        <f t="shared" si="41"/>
        <v>0</v>
      </c>
      <c r="J530" s="81"/>
      <c r="K530" s="54">
        <f t="shared" si="43"/>
        <v>0</v>
      </c>
      <c r="L530" s="81"/>
      <c r="M530" s="54">
        <f t="shared" si="44"/>
        <v>0</v>
      </c>
    </row>
    <row r="531" spans="1:13" x14ac:dyDescent="0.25">
      <c r="A531" s="39" t="str">
        <f t="shared" si="42"/>
        <v>FRONTIERMethadone Clinics</v>
      </c>
      <c r="B531" s="51" t="s">
        <v>48</v>
      </c>
      <c r="C531" s="57" t="s">
        <v>60</v>
      </c>
      <c r="D531" s="57" t="s">
        <v>82</v>
      </c>
      <c r="E531" s="81"/>
      <c r="F531" s="81"/>
      <c r="G531" s="81"/>
      <c r="H531" s="87">
        <f t="shared" si="40"/>
        <v>0</v>
      </c>
      <c r="I531" s="87">
        <f t="shared" si="41"/>
        <v>0</v>
      </c>
      <c r="J531" s="81"/>
      <c r="K531" s="54">
        <f t="shared" si="43"/>
        <v>0</v>
      </c>
      <c r="L531" s="81"/>
      <c r="M531" s="54">
        <f t="shared" si="44"/>
        <v>0</v>
      </c>
    </row>
    <row r="532" spans="1:13" x14ac:dyDescent="0.25">
      <c r="A532" s="39" t="str">
        <f t="shared" si="42"/>
        <v>FRONTIERFQHCs providing BH services</v>
      </c>
      <c r="B532" s="51" t="s">
        <v>49</v>
      </c>
      <c r="C532" s="57" t="s">
        <v>60</v>
      </c>
      <c r="D532" s="57" t="s">
        <v>82</v>
      </c>
      <c r="E532" s="81"/>
      <c r="F532" s="81"/>
      <c r="G532" s="81"/>
      <c r="H532" s="87">
        <f t="shared" si="40"/>
        <v>0</v>
      </c>
      <c r="I532" s="87">
        <f t="shared" si="41"/>
        <v>0</v>
      </c>
      <c r="J532" s="81"/>
      <c r="K532" s="54">
        <f t="shared" si="43"/>
        <v>0</v>
      </c>
      <c r="L532" s="81"/>
      <c r="M532" s="54">
        <f t="shared" si="44"/>
        <v>0</v>
      </c>
    </row>
    <row r="533" spans="1:13" x14ac:dyDescent="0.25">
      <c r="A533" s="39" t="str">
        <f t="shared" si="42"/>
        <v>FRONTIERRural Health Clinics providing BH Services</v>
      </c>
      <c r="B533" s="51" t="s">
        <v>50</v>
      </c>
      <c r="C533" s="57" t="s">
        <v>60</v>
      </c>
      <c r="D533" s="57" t="s">
        <v>82</v>
      </c>
      <c r="E533" s="81"/>
      <c r="F533" s="81"/>
      <c r="G533" s="81"/>
      <c r="H533" s="87">
        <f t="shared" si="40"/>
        <v>0</v>
      </c>
      <c r="I533" s="87">
        <f t="shared" si="41"/>
        <v>0</v>
      </c>
      <c r="J533" s="81"/>
      <c r="K533" s="54">
        <f t="shared" si="43"/>
        <v>0</v>
      </c>
      <c r="L533" s="81"/>
      <c r="M533" s="54">
        <f t="shared" si="44"/>
        <v>0</v>
      </c>
    </row>
    <row r="534" spans="1:13" x14ac:dyDescent="0.25">
      <c r="A534" s="39" t="str">
        <f t="shared" si="42"/>
        <v>FRONTIERPsychiatrists</v>
      </c>
      <c r="B534" s="51" t="s">
        <v>51</v>
      </c>
      <c r="C534" s="57" t="s">
        <v>60</v>
      </c>
      <c r="D534" s="57" t="s">
        <v>82</v>
      </c>
      <c r="E534" s="81"/>
      <c r="F534" s="81"/>
      <c r="G534" s="81"/>
      <c r="H534" s="87">
        <f t="shared" si="40"/>
        <v>0</v>
      </c>
      <c r="I534" s="87">
        <f t="shared" si="41"/>
        <v>0</v>
      </c>
      <c r="J534" s="81"/>
      <c r="K534" s="54">
        <f t="shared" si="43"/>
        <v>0</v>
      </c>
      <c r="L534" s="81"/>
      <c r="M534" s="54">
        <f t="shared" si="44"/>
        <v>0</v>
      </c>
    </row>
    <row r="535" spans="1:13" x14ac:dyDescent="0.25">
      <c r="A535" s="39" t="str">
        <f t="shared" si="42"/>
        <v>FRONTIERPsychologists</v>
      </c>
      <c r="B535" s="51" t="s">
        <v>52</v>
      </c>
      <c r="C535" s="57" t="s">
        <v>60</v>
      </c>
      <c r="D535" s="57" t="s">
        <v>82</v>
      </c>
      <c r="E535" s="81"/>
      <c r="F535" s="81"/>
      <c r="G535" s="81"/>
      <c r="H535" s="87">
        <f t="shared" si="40"/>
        <v>0</v>
      </c>
      <c r="I535" s="87">
        <f t="shared" si="41"/>
        <v>0</v>
      </c>
      <c r="J535" s="81"/>
      <c r="K535" s="54">
        <f t="shared" si="43"/>
        <v>0</v>
      </c>
      <c r="L535" s="81"/>
      <c r="M535" s="54">
        <f t="shared" si="44"/>
        <v>0</v>
      </c>
    </row>
    <row r="536" spans="1:13" x14ac:dyDescent="0.25">
      <c r="A536" s="39" t="str">
        <f t="shared" si="42"/>
        <v>FRONTIERSuboxone certified MDs</v>
      </c>
      <c r="B536" s="51" t="s">
        <v>53</v>
      </c>
      <c r="C536" s="57" t="s">
        <v>60</v>
      </c>
      <c r="D536" s="57" t="s">
        <v>82</v>
      </c>
      <c r="E536" s="81"/>
      <c r="F536" s="81"/>
      <c r="G536" s="81"/>
      <c r="H536" s="87">
        <f t="shared" si="40"/>
        <v>0</v>
      </c>
      <c r="I536" s="87">
        <f t="shared" si="41"/>
        <v>0</v>
      </c>
      <c r="J536" s="81"/>
      <c r="K536" s="54">
        <f t="shared" si="43"/>
        <v>0</v>
      </c>
      <c r="L536" s="81"/>
      <c r="M536" s="54">
        <f t="shared" si="44"/>
        <v>0</v>
      </c>
    </row>
    <row r="537" spans="1:13" x14ac:dyDescent="0.25">
      <c r="A537" s="39" t="str">
        <f t="shared" si="42"/>
        <v>FRONTIEROther Licensed Independent BH Practitioners</v>
      </c>
      <c r="B537" s="51" t="s">
        <v>242</v>
      </c>
      <c r="C537" s="57" t="s">
        <v>60</v>
      </c>
      <c r="D537" s="57" t="s">
        <v>82</v>
      </c>
      <c r="E537" s="81"/>
      <c r="F537" s="81"/>
      <c r="G537" s="81"/>
      <c r="H537" s="87">
        <f t="shared" si="40"/>
        <v>0</v>
      </c>
      <c r="I537" s="87">
        <f t="shared" si="41"/>
        <v>0</v>
      </c>
      <c r="J537" s="81"/>
      <c r="K537" s="54">
        <f t="shared" si="43"/>
        <v>0</v>
      </c>
      <c r="L537" s="81"/>
      <c r="M537" s="54">
        <f t="shared" si="44"/>
        <v>0</v>
      </c>
    </row>
    <row r="538" spans="1:13" x14ac:dyDescent="0.25">
      <c r="A538" s="39" t="str">
        <f t="shared" si="42"/>
        <v>FRONTIERInpatient Psychiatric Hospitals</v>
      </c>
      <c r="B538" s="51" t="s">
        <v>54</v>
      </c>
      <c r="C538" s="57" t="s">
        <v>60</v>
      </c>
      <c r="D538" s="57" t="s">
        <v>82</v>
      </c>
      <c r="E538" s="81"/>
      <c r="F538" s="81"/>
      <c r="G538" s="81"/>
      <c r="H538" s="87">
        <f t="shared" si="40"/>
        <v>0</v>
      </c>
      <c r="I538" s="87">
        <f t="shared" si="41"/>
        <v>0</v>
      </c>
      <c r="J538" s="81"/>
      <c r="K538" s="54">
        <f t="shared" si="43"/>
        <v>0</v>
      </c>
      <c r="L538" s="81"/>
      <c r="M538" s="54">
        <f t="shared" si="44"/>
        <v>0</v>
      </c>
    </row>
    <row r="539" spans="1:13" x14ac:dyDescent="0.25">
      <c r="A539" s="39" t="str">
        <f t="shared" si="42"/>
        <v>FRONTIERFreestanding Psychiatric Hospitals</v>
      </c>
      <c r="B539" s="51" t="s">
        <v>40</v>
      </c>
      <c r="C539" s="57" t="s">
        <v>60</v>
      </c>
      <c r="D539" s="57" t="s">
        <v>83</v>
      </c>
      <c r="E539" s="81"/>
      <c r="F539" s="81"/>
      <c r="G539" s="81"/>
      <c r="H539" s="87">
        <f t="shared" si="40"/>
        <v>0</v>
      </c>
      <c r="I539" s="87">
        <f t="shared" si="41"/>
        <v>0</v>
      </c>
      <c r="J539" s="81"/>
      <c r="K539" s="54">
        <f t="shared" si="43"/>
        <v>0</v>
      </c>
      <c r="L539" s="81"/>
      <c r="M539" s="54">
        <f t="shared" si="44"/>
        <v>0</v>
      </c>
    </row>
    <row r="540" spans="1:13" x14ac:dyDescent="0.25">
      <c r="A540" s="39" t="str">
        <f t="shared" si="42"/>
        <v>FRONTIERGeneral Hospitals with psychiatric units</v>
      </c>
      <c r="B540" s="51" t="s">
        <v>41</v>
      </c>
      <c r="C540" s="57" t="s">
        <v>60</v>
      </c>
      <c r="D540" s="57" t="s">
        <v>83</v>
      </c>
      <c r="E540" s="81"/>
      <c r="F540" s="81"/>
      <c r="G540" s="81"/>
      <c r="H540" s="87">
        <f t="shared" si="40"/>
        <v>0</v>
      </c>
      <c r="I540" s="87">
        <f t="shared" si="41"/>
        <v>0</v>
      </c>
      <c r="J540" s="81"/>
      <c r="K540" s="54">
        <f t="shared" si="43"/>
        <v>0</v>
      </c>
      <c r="L540" s="81"/>
      <c r="M540" s="54">
        <f t="shared" si="44"/>
        <v>0</v>
      </c>
    </row>
    <row r="541" spans="1:13" x14ac:dyDescent="0.25">
      <c r="A541" s="39" t="str">
        <f t="shared" si="42"/>
        <v>FRONTIERPartial Hospital Programs</v>
      </c>
      <c r="B541" s="51" t="s">
        <v>42</v>
      </c>
      <c r="C541" s="57" t="s">
        <v>60</v>
      </c>
      <c r="D541" s="57" t="s">
        <v>83</v>
      </c>
      <c r="E541" s="81"/>
      <c r="F541" s="81"/>
      <c r="G541" s="81"/>
      <c r="H541" s="87">
        <f t="shared" si="40"/>
        <v>0</v>
      </c>
      <c r="I541" s="87">
        <f t="shared" si="41"/>
        <v>0</v>
      </c>
      <c r="J541" s="81"/>
      <c r="K541" s="54">
        <f t="shared" si="43"/>
        <v>0</v>
      </c>
      <c r="L541" s="81"/>
      <c r="M541" s="54">
        <f t="shared" si="44"/>
        <v>0</v>
      </c>
    </row>
    <row r="542" spans="1:13" x14ac:dyDescent="0.25">
      <c r="A542" s="39" t="str">
        <f t="shared" si="42"/>
        <v>FRONTIERAccredited Residential Treatment Centers (ARTC)</v>
      </c>
      <c r="B542" s="51" t="s">
        <v>241</v>
      </c>
      <c r="C542" s="57" t="s">
        <v>60</v>
      </c>
      <c r="D542" s="57" t="s">
        <v>83</v>
      </c>
      <c r="E542" s="81"/>
      <c r="F542" s="81"/>
      <c r="G542" s="81"/>
      <c r="H542" s="87">
        <f t="shared" si="40"/>
        <v>0</v>
      </c>
      <c r="I542" s="87">
        <f t="shared" si="41"/>
        <v>0</v>
      </c>
      <c r="J542" s="81"/>
      <c r="K542" s="54">
        <f t="shared" si="43"/>
        <v>0</v>
      </c>
      <c r="L542" s="81"/>
      <c r="M542" s="54">
        <f t="shared" si="44"/>
        <v>0</v>
      </c>
    </row>
    <row r="543" spans="1:13" ht="25" x14ac:dyDescent="0.25">
      <c r="A543" s="39" t="str">
        <f t="shared" si="42"/>
        <v>FRONTIERNon-Accredited Residential Treatment Center &amp; Group Homes</v>
      </c>
      <c r="B543" s="51" t="s">
        <v>43</v>
      </c>
      <c r="C543" s="57" t="s">
        <v>60</v>
      </c>
      <c r="D543" s="57" t="s">
        <v>83</v>
      </c>
      <c r="E543" s="81"/>
      <c r="F543" s="81"/>
      <c r="G543" s="81"/>
      <c r="H543" s="87">
        <f t="shared" si="40"/>
        <v>0</v>
      </c>
      <c r="I543" s="87">
        <f t="shared" si="41"/>
        <v>0</v>
      </c>
      <c r="J543" s="81"/>
      <c r="K543" s="54">
        <f t="shared" si="43"/>
        <v>0</v>
      </c>
      <c r="L543" s="81"/>
      <c r="M543" s="54">
        <f t="shared" si="44"/>
        <v>0</v>
      </c>
    </row>
    <row r="544" spans="1:13" x14ac:dyDescent="0.25">
      <c r="A544" s="39" t="str">
        <f t="shared" si="42"/>
        <v>FRONTIERTreatment Foster Care I &amp; II</v>
      </c>
      <c r="B544" s="51" t="s">
        <v>94</v>
      </c>
      <c r="C544" s="57" t="s">
        <v>60</v>
      </c>
      <c r="D544" s="57" t="s">
        <v>83</v>
      </c>
      <c r="E544" s="81"/>
      <c r="F544" s="81"/>
      <c r="G544" s="81"/>
      <c r="H544" s="87">
        <f t="shared" si="40"/>
        <v>0</v>
      </c>
      <c r="I544" s="87">
        <f t="shared" si="41"/>
        <v>0</v>
      </c>
      <c r="J544" s="81"/>
      <c r="K544" s="54">
        <f t="shared" si="43"/>
        <v>0</v>
      </c>
      <c r="L544" s="81"/>
      <c r="M544" s="54">
        <f t="shared" si="44"/>
        <v>0</v>
      </c>
    </row>
    <row r="545" spans="1:13" x14ac:dyDescent="0.25">
      <c r="A545" s="39" t="str">
        <f t="shared" si="42"/>
        <v>FRONTIERCore Service Agencies</v>
      </c>
      <c r="B545" s="51" t="s">
        <v>44</v>
      </c>
      <c r="C545" s="57" t="s">
        <v>60</v>
      </c>
      <c r="D545" s="57" t="s">
        <v>83</v>
      </c>
      <c r="E545" s="81"/>
      <c r="F545" s="81"/>
      <c r="G545" s="81"/>
      <c r="H545" s="87">
        <f t="shared" si="40"/>
        <v>0</v>
      </c>
      <c r="I545" s="87">
        <f t="shared" si="41"/>
        <v>0</v>
      </c>
      <c r="J545" s="81"/>
      <c r="K545" s="54">
        <f t="shared" si="43"/>
        <v>0</v>
      </c>
      <c r="L545" s="81"/>
      <c r="M545" s="54">
        <f t="shared" si="44"/>
        <v>0</v>
      </c>
    </row>
    <row r="546" spans="1:13" x14ac:dyDescent="0.25">
      <c r="A546" s="39" t="str">
        <f t="shared" si="42"/>
        <v>FRONTIERCommunity Mental Health Centers</v>
      </c>
      <c r="B546" s="51" t="s">
        <v>93</v>
      </c>
      <c r="C546" s="57" t="s">
        <v>60</v>
      </c>
      <c r="D546" s="57" t="s">
        <v>83</v>
      </c>
      <c r="E546" s="81"/>
      <c r="F546" s="81"/>
      <c r="G546" s="81"/>
      <c r="H546" s="87">
        <f t="shared" si="40"/>
        <v>0</v>
      </c>
      <c r="I546" s="87">
        <f t="shared" si="41"/>
        <v>0</v>
      </c>
      <c r="J546" s="81"/>
      <c r="K546" s="54">
        <f t="shared" si="43"/>
        <v>0</v>
      </c>
      <c r="L546" s="81"/>
      <c r="M546" s="54">
        <f t="shared" si="44"/>
        <v>0</v>
      </c>
    </row>
    <row r="547" spans="1:13" x14ac:dyDescent="0.25">
      <c r="A547" s="39" t="str">
        <f t="shared" si="42"/>
        <v>FRONTIERIndian Health Service and Tribal 638s providing BH</v>
      </c>
      <c r="B547" s="51" t="s">
        <v>45</v>
      </c>
      <c r="C547" s="57" t="s">
        <v>60</v>
      </c>
      <c r="D547" s="57" t="s">
        <v>83</v>
      </c>
      <c r="E547" s="81"/>
      <c r="F547" s="81"/>
      <c r="G547" s="81"/>
      <c r="H547" s="87">
        <f t="shared" si="40"/>
        <v>0</v>
      </c>
      <c r="I547" s="87">
        <f t="shared" si="41"/>
        <v>0</v>
      </c>
      <c r="J547" s="81"/>
      <c r="K547" s="54">
        <f t="shared" si="43"/>
        <v>0</v>
      </c>
      <c r="L547" s="81"/>
      <c r="M547" s="54">
        <f t="shared" si="44"/>
        <v>0</v>
      </c>
    </row>
    <row r="548" spans="1:13" x14ac:dyDescent="0.25">
      <c r="A548" s="39" t="str">
        <f t="shared" si="42"/>
        <v>FRONTIEROutpatient Provider Agencies</v>
      </c>
      <c r="B548" s="51" t="s">
        <v>46</v>
      </c>
      <c r="C548" s="57" t="s">
        <v>60</v>
      </c>
      <c r="D548" s="57" t="s">
        <v>83</v>
      </c>
      <c r="E548" s="81"/>
      <c r="F548" s="81"/>
      <c r="G548" s="81"/>
      <c r="H548" s="87">
        <f t="shared" si="40"/>
        <v>0</v>
      </c>
      <c r="I548" s="87">
        <f t="shared" si="41"/>
        <v>0</v>
      </c>
      <c r="J548" s="81"/>
      <c r="K548" s="54">
        <f t="shared" si="43"/>
        <v>0</v>
      </c>
      <c r="L548" s="81"/>
      <c r="M548" s="54">
        <f t="shared" si="44"/>
        <v>0</v>
      </c>
    </row>
    <row r="549" spans="1:13" x14ac:dyDescent="0.25">
      <c r="A549" s="39" t="str">
        <f t="shared" si="42"/>
        <v>FRONTIERBehavioral Management Services (BMS)</v>
      </c>
      <c r="B549" s="51" t="s">
        <v>248</v>
      </c>
      <c r="C549" s="57" t="s">
        <v>60</v>
      </c>
      <c r="D549" s="57" t="s">
        <v>83</v>
      </c>
      <c r="E549" s="81"/>
      <c r="F549" s="81"/>
      <c r="G549" s="81"/>
      <c r="H549" s="87">
        <f t="shared" si="40"/>
        <v>0</v>
      </c>
      <c r="I549" s="87">
        <f t="shared" si="41"/>
        <v>0</v>
      </c>
      <c r="J549" s="81"/>
      <c r="K549" s="54">
        <f t="shared" si="43"/>
        <v>0</v>
      </c>
      <c r="L549" s="81"/>
      <c r="M549" s="54">
        <f t="shared" si="44"/>
        <v>0</v>
      </c>
    </row>
    <row r="550" spans="1:13" x14ac:dyDescent="0.25">
      <c r="A550" s="39" t="str">
        <f t="shared" si="42"/>
        <v>FRONTIERDay Treatment Services</v>
      </c>
      <c r="B550" s="51" t="s">
        <v>249</v>
      </c>
      <c r="C550" s="57" t="s">
        <v>60</v>
      </c>
      <c r="D550" s="57" t="s">
        <v>83</v>
      </c>
      <c r="E550" s="81"/>
      <c r="F550" s="81"/>
      <c r="G550" s="81"/>
      <c r="H550" s="87">
        <f t="shared" si="40"/>
        <v>0</v>
      </c>
      <c r="I550" s="87">
        <f t="shared" si="41"/>
        <v>0</v>
      </c>
      <c r="J550" s="81"/>
      <c r="K550" s="54">
        <f t="shared" si="43"/>
        <v>0</v>
      </c>
      <c r="L550" s="81"/>
      <c r="M550" s="54">
        <f t="shared" si="44"/>
        <v>0</v>
      </c>
    </row>
    <row r="551" spans="1:13" x14ac:dyDescent="0.25">
      <c r="A551" s="39" t="str">
        <f t="shared" si="42"/>
        <v>FRONTIERAssertive Community Treatment (ACT)</v>
      </c>
      <c r="B551" s="51" t="s">
        <v>250</v>
      </c>
      <c r="C551" s="57" t="s">
        <v>60</v>
      </c>
      <c r="D551" s="57" t="s">
        <v>83</v>
      </c>
      <c r="E551" s="81"/>
      <c r="F551" s="81"/>
      <c r="G551" s="81"/>
      <c r="H551" s="87">
        <f t="shared" si="40"/>
        <v>0</v>
      </c>
      <c r="I551" s="87">
        <f t="shared" si="41"/>
        <v>0</v>
      </c>
      <c r="J551" s="81"/>
      <c r="K551" s="54">
        <f t="shared" si="43"/>
        <v>0</v>
      </c>
      <c r="L551" s="81"/>
      <c r="M551" s="54">
        <f t="shared" si="44"/>
        <v>0</v>
      </c>
    </row>
    <row r="552" spans="1:13" x14ac:dyDescent="0.25">
      <c r="A552" s="39" t="str">
        <f t="shared" si="42"/>
        <v>FRONTIERMulti-Systemic Therapy (MST)</v>
      </c>
      <c r="B552" s="51" t="s">
        <v>251</v>
      </c>
      <c r="C552" s="57" t="s">
        <v>60</v>
      </c>
      <c r="D552" s="57" t="s">
        <v>83</v>
      </c>
      <c r="E552" s="81"/>
      <c r="F552" s="81"/>
      <c r="G552" s="81"/>
      <c r="H552" s="87">
        <f t="shared" si="40"/>
        <v>0</v>
      </c>
      <c r="I552" s="87">
        <f t="shared" si="41"/>
        <v>0</v>
      </c>
      <c r="J552" s="81"/>
      <c r="K552" s="54">
        <f t="shared" si="43"/>
        <v>0</v>
      </c>
      <c r="L552" s="81"/>
      <c r="M552" s="54">
        <f t="shared" si="44"/>
        <v>0</v>
      </c>
    </row>
    <row r="553" spans="1:13" x14ac:dyDescent="0.25">
      <c r="A553" s="39" t="str">
        <f t="shared" si="42"/>
        <v>FRONTIERIntensive Outpatient Services</v>
      </c>
      <c r="B553" s="51" t="s">
        <v>47</v>
      </c>
      <c r="C553" s="57" t="s">
        <v>60</v>
      </c>
      <c r="D553" s="57" t="s">
        <v>83</v>
      </c>
      <c r="E553" s="81"/>
      <c r="F553" s="81"/>
      <c r="G553" s="81"/>
      <c r="H553" s="87">
        <f t="shared" si="40"/>
        <v>0</v>
      </c>
      <c r="I553" s="87">
        <f t="shared" si="41"/>
        <v>0</v>
      </c>
      <c r="J553" s="81"/>
      <c r="K553" s="54">
        <f t="shared" si="43"/>
        <v>0</v>
      </c>
      <c r="L553" s="81"/>
      <c r="M553" s="54">
        <f t="shared" si="44"/>
        <v>0</v>
      </c>
    </row>
    <row r="554" spans="1:13" x14ac:dyDescent="0.25">
      <c r="A554" s="39" t="str">
        <f t="shared" si="42"/>
        <v>FRONTIERMethadone Clinics</v>
      </c>
      <c r="B554" s="51" t="s">
        <v>48</v>
      </c>
      <c r="C554" s="57" t="s">
        <v>60</v>
      </c>
      <c r="D554" s="57" t="s">
        <v>83</v>
      </c>
      <c r="E554" s="81"/>
      <c r="F554" s="81"/>
      <c r="G554" s="81"/>
      <c r="H554" s="87">
        <f t="shared" si="40"/>
        <v>0</v>
      </c>
      <c r="I554" s="87">
        <f t="shared" si="41"/>
        <v>0</v>
      </c>
      <c r="J554" s="81"/>
      <c r="K554" s="54">
        <f t="shared" si="43"/>
        <v>0</v>
      </c>
      <c r="L554" s="81"/>
      <c r="M554" s="54">
        <f t="shared" si="44"/>
        <v>0</v>
      </c>
    </row>
    <row r="555" spans="1:13" x14ac:dyDescent="0.25">
      <c r="A555" s="39" t="str">
        <f t="shared" si="42"/>
        <v>FRONTIERFQHCs providing BH services</v>
      </c>
      <c r="B555" s="51" t="s">
        <v>49</v>
      </c>
      <c r="C555" s="57" t="s">
        <v>60</v>
      </c>
      <c r="D555" s="57" t="s">
        <v>83</v>
      </c>
      <c r="E555" s="81"/>
      <c r="F555" s="81"/>
      <c r="G555" s="81"/>
      <c r="H555" s="87">
        <f t="shared" si="40"/>
        <v>0</v>
      </c>
      <c r="I555" s="87">
        <f t="shared" si="41"/>
        <v>0</v>
      </c>
      <c r="J555" s="81"/>
      <c r="K555" s="54">
        <f t="shared" si="43"/>
        <v>0</v>
      </c>
      <c r="L555" s="81"/>
      <c r="M555" s="54">
        <f t="shared" si="44"/>
        <v>0</v>
      </c>
    </row>
    <row r="556" spans="1:13" x14ac:dyDescent="0.25">
      <c r="A556" s="39" t="str">
        <f t="shared" si="42"/>
        <v>FRONTIERRural Health Clinics providing BH Services</v>
      </c>
      <c r="B556" s="51" t="s">
        <v>50</v>
      </c>
      <c r="C556" s="57" t="s">
        <v>60</v>
      </c>
      <c r="D556" s="57" t="s">
        <v>83</v>
      </c>
      <c r="E556" s="81"/>
      <c r="F556" s="81"/>
      <c r="G556" s="81"/>
      <c r="H556" s="87">
        <f t="shared" si="40"/>
        <v>0</v>
      </c>
      <c r="I556" s="87">
        <f t="shared" si="41"/>
        <v>0</v>
      </c>
      <c r="J556" s="81"/>
      <c r="K556" s="54">
        <f t="shared" si="43"/>
        <v>0</v>
      </c>
      <c r="L556" s="81"/>
      <c r="M556" s="54">
        <f t="shared" si="44"/>
        <v>0</v>
      </c>
    </row>
    <row r="557" spans="1:13" x14ac:dyDescent="0.25">
      <c r="A557" s="39" t="str">
        <f t="shared" si="42"/>
        <v>FRONTIERPsychiatrists</v>
      </c>
      <c r="B557" s="51" t="s">
        <v>51</v>
      </c>
      <c r="C557" s="57" t="s">
        <v>60</v>
      </c>
      <c r="D557" s="57" t="s">
        <v>83</v>
      </c>
      <c r="E557" s="81"/>
      <c r="F557" s="81"/>
      <c r="G557" s="81"/>
      <c r="H557" s="87">
        <f t="shared" si="40"/>
        <v>0</v>
      </c>
      <c r="I557" s="87">
        <f t="shared" si="41"/>
        <v>0</v>
      </c>
      <c r="J557" s="81"/>
      <c r="K557" s="54">
        <f t="shared" si="43"/>
        <v>0</v>
      </c>
      <c r="L557" s="81"/>
      <c r="M557" s="54">
        <f t="shared" si="44"/>
        <v>0</v>
      </c>
    </row>
    <row r="558" spans="1:13" x14ac:dyDescent="0.25">
      <c r="A558" s="39" t="str">
        <f t="shared" si="42"/>
        <v>FRONTIERPsychologists</v>
      </c>
      <c r="B558" s="51" t="s">
        <v>52</v>
      </c>
      <c r="C558" s="57" t="s">
        <v>60</v>
      </c>
      <c r="D558" s="57" t="s">
        <v>83</v>
      </c>
      <c r="E558" s="81"/>
      <c r="F558" s="81"/>
      <c r="G558" s="81"/>
      <c r="H558" s="87">
        <f t="shared" si="40"/>
        <v>0</v>
      </c>
      <c r="I558" s="87">
        <f t="shared" si="41"/>
        <v>0</v>
      </c>
      <c r="J558" s="81"/>
      <c r="K558" s="54">
        <f t="shared" si="43"/>
        <v>0</v>
      </c>
      <c r="L558" s="81"/>
      <c r="M558" s="54">
        <f t="shared" si="44"/>
        <v>0</v>
      </c>
    </row>
    <row r="559" spans="1:13" x14ac:dyDescent="0.25">
      <c r="A559" s="39" t="str">
        <f t="shared" si="42"/>
        <v>FRONTIERSuboxone certified MDs</v>
      </c>
      <c r="B559" s="51" t="s">
        <v>53</v>
      </c>
      <c r="C559" s="57" t="s">
        <v>60</v>
      </c>
      <c r="D559" s="57" t="s">
        <v>83</v>
      </c>
      <c r="E559" s="81"/>
      <c r="F559" s="81"/>
      <c r="G559" s="81"/>
      <c r="H559" s="87">
        <f t="shared" si="40"/>
        <v>0</v>
      </c>
      <c r="I559" s="87">
        <f t="shared" si="41"/>
        <v>0</v>
      </c>
      <c r="J559" s="81"/>
      <c r="K559" s="54">
        <f t="shared" si="43"/>
        <v>0</v>
      </c>
      <c r="L559" s="81"/>
      <c r="M559" s="54">
        <f t="shared" si="44"/>
        <v>0</v>
      </c>
    </row>
    <row r="560" spans="1:13" x14ac:dyDescent="0.25">
      <c r="A560" s="39" t="str">
        <f t="shared" si="42"/>
        <v>FRONTIEROther Licensed Independent BH Practitioners</v>
      </c>
      <c r="B560" s="51" t="s">
        <v>242</v>
      </c>
      <c r="C560" s="57" t="s">
        <v>60</v>
      </c>
      <c r="D560" s="57" t="s">
        <v>83</v>
      </c>
      <c r="E560" s="81"/>
      <c r="F560" s="81"/>
      <c r="G560" s="81"/>
      <c r="H560" s="87">
        <f t="shared" si="40"/>
        <v>0</v>
      </c>
      <c r="I560" s="87">
        <f t="shared" si="41"/>
        <v>0</v>
      </c>
      <c r="J560" s="81"/>
      <c r="K560" s="54">
        <f t="shared" si="43"/>
        <v>0</v>
      </c>
      <c r="L560" s="81"/>
      <c r="M560" s="54">
        <f t="shared" si="44"/>
        <v>0</v>
      </c>
    </row>
    <row r="561" spans="1:13" x14ac:dyDescent="0.25">
      <c r="A561" s="39" t="str">
        <f t="shared" si="42"/>
        <v>FRONTIERInpatient Psychiatric Hospitals</v>
      </c>
      <c r="B561" s="51" t="s">
        <v>54</v>
      </c>
      <c r="C561" s="57" t="s">
        <v>60</v>
      </c>
      <c r="D561" s="57" t="s">
        <v>83</v>
      </c>
      <c r="E561" s="81"/>
      <c r="F561" s="81"/>
      <c r="G561" s="81"/>
      <c r="H561" s="87">
        <f t="shared" si="40"/>
        <v>0</v>
      </c>
      <c r="I561" s="87">
        <f t="shared" si="41"/>
        <v>0</v>
      </c>
      <c r="J561" s="81"/>
      <c r="K561" s="54">
        <f t="shared" si="43"/>
        <v>0</v>
      </c>
      <c r="L561" s="81"/>
      <c r="M561" s="54">
        <f t="shared" si="44"/>
        <v>0</v>
      </c>
    </row>
    <row r="562" spans="1:13" x14ac:dyDescent="0.25">
      <c r="A562" s="39" t="str">
        <f t="shared" si="42"/>
        <v>FRONTIERFreestanding Psychiatric Hospitals</v>
      </c>
      <c r="B562" s="51" t="s">
        <v>40</v>
      </c>
      <c r="C562" s="57" t="s">
        <v>60</v>
      </c>
      <c r="D562" s="57" t="s">
        <v>84</v>
      </c>
      <c r="E562" s="81"/>
      <c r="F562" s="81"/>
      <c r="G562" s="81"/>
      <c r="H562" s="87">
        <f t="shared" si="40"/>
        <v>0</v>
      </c>
      <c r="I562" s="87">
        <f t="shared" si="41"/>
        <v>0</v>
      </c>
      <c r="J562" s="81"/>
      <c r="K562" s="54">
        <f t="shared" si="43"/>
        <v>0</v>
      </c>
      <c r="L562" s="81"/>
      <c r="M562" s="54">
        <f t="shared" si="44"/>
        <v>0</v>
      </c>
    </row>
    <row r="563" spans="1:13" x14ac:dyDescent="0.25">
      <c r="A563" s="39" t="str">
        <f t="shared" si="42"/>
        <v>FRONTIERGeneral Hospitals with psychiatric units</v>
      </c>
      <c r="B563" s="51" t="s">
        <v>41</v>
      </c>
      <c r="C563" s="57" t="s">
        <v>60</v>
      </c>
      <c r="D563" s="57" t="s">
        <v>84</v>
      </c>
      <c r="E563" s="81"/>
      <c r="F563" s="81"/>
      <c r="G563" s="81"/>
      <c r="H563" s="87">
        <f t="shared" si="40"/>
        <v>0</v>
      </c>
      <c r="I563" s="87">
        <f t="shared" si="41"/>
        <v>0</v>
      </c>
      <c r="J563" s="81"/>
      <c r="K563" s="54">
        <f t="shared" si="43"/>
        <v>0</v>
      </c>
      <c r="L563" s="81"/>
      <c r="M563" s="54">
        <f t="shared" si="44"/>
        <v>0</v>
      </c>
    </row>
    <row r="564" spans="1:13" x14ac:dyDescent="0.25">
      <c r="A564" s="39" t="str">
        <f t="shared" si="42"/>
        <v>FRONTIERPartial Hospital Programs</v>
      </c>
      <c r="B564" s="51" t="s">
        <v>42</v>
      </c>
      <c r="C564" s="57" t="s">
        <v>60</v>
      </c>
      <c r="D564" s="57" t="s">
        <v>84</v>
      </c>
      <c r="E564" s="81"/>
      <c r="F564" s="81"/>
      <c r="G564" s="81"/>
      <c r="H564" s="87">
        <f t="shared" si="40"/>
        <v>0</v>
      </c>
      <c r="I564" s="87">
        <f t="shared" si="41"/>
        <v>0</v>
      </c>
      <c r="J564" s="81"/>
      <c r="K564" s="54">
        <f t="shared" si="43"/>
        <v>0</v>
      </c>
      <c r="L564" s="81"/>
      <c r="M564" s="54">
        <f t="shared" si="44"/>
        <v>0</v>
      </c>
    </row>
    <row r="565" spans="1:13" x14ac:dyDescent="0.25">
      <c r="A565" s="39" t="str">
        <f t="shared" si="42"/>
        <v>FRONTIERAccredited Residential Treatment Centers (ARTC)</v>
      </c>
      <c r="B565" s="51" t="s">
        <v>241</v>
      </c>
      <c r="C565" s="57" t="s">
        <v>60</v>
      </c>
      <c r="D565" s="57" t="s">
        <v>84</v>
      </c>
      <c r="E565" s="81"/>
      <c r="F565" s="81"/>
      <c r="G565" s="81"/>
      <c r="H565" s="87">
        <f t="shared" si="40"/>
        <v>0</v>
      </c>
      <c r="I565" s="87">
        <f t="shared" si="41"/>
        <v>0</v>
      </c>
      <c r="J565" s="81"/>
      <c r="K565" s="54">
        <f t="shared" si="43"/>
        <v>0</v>
      </c>
      <c r="L565" s="81"/>
      <c r="M565" s="54">
        <f t="shared" si="44"/>
        <v>0</v>
      </c>
    </row>
    <row r="566" spans="1:13" ht="25" x14ac:dyDescent="0.25">
      <c r="A566" s="39" t="str">
        <f t="shared" si="42"/>
        <v>FRONTIERNon-Accredited Residential Treatment Center &amp; Group Homes</v>
      </c>
      <c r="B566" s="51" t="s">
        <v>43</v>
      </c>
      <c r="C566" s="57" t="s">
        <v>60</v>
      </c>
      <c r="D566" s="57" t="s">
        <v>84</v>
      </c>
      <c r="E566" s="81"/>
      <c r="F566" s="81"/>
      <c r="G566" s="81"/>
      <c r="H566" s="87">
        <f t="shared" si="40"/>
        <v>0</v>
      </c>
      <c r="I566" s="87">
        <f t="shared" si="41"/>
        <v>0</v>
      </c>
      <c r="J566" s="81"/>
      <c r="K566" s="54">
        <f t="shared" si="43"/>
        <v>0</v>
      </c>
      <c r="L566" s="81"/>
      <c r="M566" s="54">
        <f t="shared" si="44"/>
        <v>0</v>
      </c>
    </row>
    <row r="567" spans="1:13" x14ac:dyDescent="0.25">
      <c r="A567" s="39" t="str">
        <f t="shared" si="42"/>
        <v>FRONTIERTreatment Foster Care I &amp; II</v>
      </c>
      <c r="B567" s="51" t="s">
        <v>94</v>
      </c>
      <c r="C567" s="57" t="s">
        <v>60</v>
      </c>
      <c r="D567" s="57" t="s">
        <v>84</v>
      </c>
      <c r="E567" s="81"/>
      <c r="F567" s="81"/>
      <c r="G567" s="81"/>
      <c r="H567" s="87">
        <f t="shared" si="40"/>
        <v>0</v>
      </c>
      <c r="I567" s="87">
        <f t="shared" si="41"/>
        <v>0</v>
      </c>
      <c r="J567" s="81"/>
      <c r="K567" s="54">
        <f t="shared" si="43"/>
        <v>0</v>
      </c>
      <c r="L567" s="81"/>
      <c r="M567" s="54">
        <f t="shared" si="44"/>
        <v>0</v>
      </c>
    </row>
    <row r="568" spans="1:13" x14ac:dyDescent="0.25">
      <c r="A568" s="39" t="str">
        <f t="shared" si="42"/>
        <v>FRONTIERCore Service Agencies</v>
      </c>
      <c r="B568" s="51" t="s">
        <v>44</v>
      </c>
      <c r="C568" s="57" t="s">
        <v>60</v>
      </c>
      <c r="D568" s="57" t="s">
        <v>84</v>
      </c>
      <c r="E568" s="81"/>
      <c r="F568" s="81"/>
      <c r="G568" s="81"/>
      <c r="H568" s="87">
        <f t="shared" si="40"/>
        <v>0</v>
      </c>
      <c r="I568" s="87">
        <f t="shared" si="41"/>
        <v>0</v>
      </c>
      <c r="J568" s="81"/>
      <c r="K568" s="54">
        <f t="shared" si="43"/>
        <v>0</v>
      </c>
      <c r="L568" s="81"/>
      <c r="M568" s="54">
        <f t="shared" si="44"/>
        <v>0</v>
      </c>
    </row>
    <row r="569" spans="1:13" x14ac:dyDescent="0.25">
      <c r="A569" s="39" t="str">
        <f t="shared" si="42"/>
        <v>FRONTIERCommunity Mental Health Centers</v>
      </c>
      <c r="B569" s="51" t="s">
        <v>93</v>
      </c>
      <c r="C569" s="57" t="s">
        <v>60</v>
      </c>
      <c r="D569" s="57" t="s">
        <v>84</v>
      </c>
      <c r="E569" s="81"/>
      <c r="F569" s="81"/>
      <c r="G569" s="81"/>
      <c r="H569" s="87">
        <f t="shared" si="40"/>
        <v>0</v>
      </c>
      <c r="I569" s="87">
        <f t="shared" si="41"/>
        <v>0</v>
      </c>
      <c r="J569" s="81"/>
      <c r="K569" s="54">
        <f t="shared" si="43"/>
        <v>0</v>
      </c>
      <c r="L569" s="81"/>
      <c r="M569" s="54">
        <f t="shared" si="44"/>
        <v>0</v>
      </c>
    </row>
    <row r="570" spans="1:13" x14ac:dyDescent="0.25">
      <c r="A570" s="39" t="str">
        <f t="shared" si="42"/>
        <v>FRONTIERIndian Health Service and Tribal 638s providing BH</v>
      </c>
      <c r="B570" s="51" t="s">
        <v>45</v>
      </c>
      <c r="C570" s="57" t="s">
        <v>60</v>
      </c>
      <c r="D570" s="57" t="s">
        <v>84</v>
      </c>
      <c r="E570" s="81"/>
      <c r="F570" s="81"/>
      <c r="G570" s="81"/>
      <c r="H570" s="87">
        <f t="shared" si="40"/>
        <v>0</v>
      </c>
      <c r="I570" s="87">
        <f t="shared" si="41"/>
        <v>0</v>
      </c>
      <c r="J570" s="81"/>
      <c r="K570" s="54">
        <f t="shared" si="43"/>
        <v>0</v>
      </c>
      <c r="L570" s="81"/>
      <c r="M570" s="54">
        <f t="shared" si="44"/>
        <v>0</v>
      </c>
    </row>
    <row r="571" spans="1:13" x14ac:dyDescent="0.25">
      <c r="A571" s="39" t="str">
        <f t="shared" si="42"/>
        <v>FRONTIEROutpatient Provider Agencies</v>
      </c>
      <c r="B571" s="51" t="s">
        <v>46</v>
      </c>
      <c r="C571" s="57" t="s">
        <v>60</v>
      </c>
      <c r="D571" s="57" t="s">
        <v>84</v>
      </c>
      <c r="E571" s="81"/>
      <c r="F571" s="81"/>
      <c r="G571" s="81"/>
      <c r="H571" s="87">
        <f t="shared" si="40"/>
        <v>0</v>
      </c>
      <c r="I571" s="87">
        <f t="shared" si="41"/>
        <v>0</v>
      </c>
      <c r="J571" s="81"/>
      <c r="K571" s="54">
        <f t="shared" si="43"/>
        <v>0</v>
      </c>
      <c r="L571" s="81"/>
      <c r="M571" s="54">
        <f t="shared" si="44"/>
        <v>0</v>
      </c>
    </row>
    <row r="572" spans="1:13" x14ac:dyDescent="0.25">
      <c r="A572" s="39" t="str">
        <f t="shared" si="42"/>
        <v>FRONTIERBehavioral Management Services (BMS)</v>
      </c>
      <c r="B572" s="51" t="s">
        <v>248</v>
      </c>
      <c r="C572" s="57" t="s">
        <v>60</v>
      </c>
      <c r="D572" s="57" t="s">
        <v>84</v>
      </c>
      <c r="E572" s="81"/>
      <c r="F572" s="81"/>
      <c r="G572" s="81"/>
      <c r="H572" s="87">
        <f t="shared" si="40"/>
        <v>0</v>
      </c>
      <c r="I572" s="87">
        <f t="shared" si="41"/>
        <v>0</v>
      </c>
      <c r="J572" s="81"/>
      <c r="K572" s="54">
        <f t="shared" si="43"/>
        <v>0</v>
      </c>
      <c r="L572" s="81"/>
      <c r="M572" s="54">
        <f t="shared" si="44"/>
        <v>0</v>
      </c>
    </row>
    <row r="573" spans="1:13" x14ac:dyDescent="0.25">
      <c r="A573" s="39" t="str">
        <f t="shared" si="42"/>
        <v>FRONTIERDay Treatment Services</v>
      </c>
      <c r="B573" s="51" t="s">
        <v>249</v>
      </c>
      <c r="C573" s="57" t="s">
        <v>60</v>
      </c>
      <c r="D573" s="57" t="s">
        <v>84</v>
      </c>
      <c r="E573" s="81"/>
      <c r="F573" s="81"/>
      <c r="G573" s="81"/>
      <c r="H573" s="87">
        <f t="shared" si="40"/>
        <v>0</v>
      </c>
      <c r="I573" s="87">
        <f t="shared" si="41"/>
        <v>0</v>
      </c>
      <c r="J573" s="81"/>
      <c r="K573" s="54">
        <f t="shared" si="43"/>
        <v>0</v>
      </c>
      <c r="L573" s="81"/>
      <c r="M573" s="54">
        <f t="shared" si="44"/>
        <v>0</v>
      </c>
    </row>
    <row r="574" spans="1:13" x14ac:dyDescent="0.25">
      <c r="A574" s="39" t="str">
        <f t="shared" si="42"/>
        <v>FRONTIERAssertive Community Treatment (ACT)</v>
      </c>
      <c r="B574" s="51" t="s">
        <v>250</v>
      </c>
      <c r="C574" s="57" t="s">
        <v>60</v>
      </c>
      <c r="D574" s="57" t="s">
        <v>84</v>
      </c>
      <c r="E574" s="81"/>
      <c r="F574" s="81"/>
      <c r="G574" s="81"/>
      <c r="H574" s="87">
        <f t="shared" si="40"/>
        <v>0</v>
      </c>
      <c r="I574" s="87">
        <f t="shared" si="41"/>
        <v>0</v>
      </c>
      <c r="J574" s="81"/>
      <c r="K574" s="54">
        <f t="shared" si="43"/>
        <v>0</v>
      </c>
      <c r="L574" s="81"/>
      <c r="M574" s="54">
        <f t="shared" si="44"/>
        <v>0</v>
      </c>
    </row>
    <row r="575" spans="1:13" x14ac:dyDescent="0.25">
      <c r="A575" s="39" t="str">
        <f t="shared" si="42"/>
        <v>FRONTIERMulti-Systemic Therapy (MST)</v>
      </c>
      <c r="B575" s="51" t="s">
        <v>251</v>
      </c>
      <c r="C575" s="57" t="s">
        <v>60</v>
      </c>
      <c r="D575" s="57" t="s">
        <v>84</v>
      </c>
      <c r="E575" s="81"/>
      <c r="F575" s="81"/>
      <c r="G575" s="81"/>
      <c r="H575" s="87">
        <f t="shared" si="40"/>
        <v>0</v>
      </c>
      <c r="I575" s="87">
        <f t="shared" si="41"/>
        <v>0</v>
      </c>
      <c r="J575" s="81"/>
      <c r="K575" s="54">
        <f t="shared" si="43"/>
        <v>0</v>
      </c>
      <c r="L575" s="81"/>
      <c r="M575" s="54">
        <f t="shared" si="44"/>
        <v>0</v>
      </c>
    </row>
    <row r="576" spans="1:13" x14ac:dyDescent="0.25">
      <c r="A576" s="39" t="str">
        <f t="shared" si="42"/>
        <v>FRONTIERIntensive Outpatient Services</v>
      </c>
      <c r="B576" s="51" t="s">
        <v>47</v>
      </c>
      <c r="C576" s="57" t="s">
        <v>60</v>
      </c>
      <c r="D576" s="57" t="s">
        <v>84</v>
      </c>
      <c r="E576" s="81"/>
      <c r="F576" s="81"/>
      <c r="G576" s="81"/>
      <c r="H576" s="87">
        <f t="shared" si="40"/>
        <v>0</v>
      </c>
      <c r="I576" s="87">
        <f t="shared" si="41"/>
        <v>0</v>
      </c>
      <c r="J576" s="81"/>
      <c r="K576" s="54">
        <f t="shared" si="43"/>
        <v>0</v>
      </c>
      <c r="L576" s="81"/>
      <c r="M576" s="54">
        <f t="shared" si="44"/>
        <v>0</v>
      </c>
    </row>
    <row r="577" spans="1:13" x14ac:dyDescent="0.25">
      <c r="A577" s="39" t="str">
        <f t="shared" si="42"/>
        <v>FRONTIERMethadone Clinics</v>
      </c>
      <c r="B577" s="51" t="s">
        <v>48</v>
      </c>
      <c r="C577" s="57" t="s">
        <v>60</v>
      </c>
      <c r="D577" s="57" t="s">
        <v>84</v>
      </c>
      <c r="E577" s="81"/>
      <c r="F577" s="81"/>
      <c r="G577" s="81"/>
      <c r="H577" s="87">
        <f t="shared" si="40"/>
        <v>0</v>
      </c>
      <c r="I577" s="87">
        <f t="shared" si="41"/>
        <v>0</v>
      </c>
      <c r="J577" s="81"/>
      <c r="K577" s="54">
        <f t="shared" si="43"/>
        <v>0</v>
      </c>
      <c r="L577" s="81"/>
      <c r="M577" s="54">
        <f t="shared" si="44"/>
        <v>0</v>
      </c>
    </row>
    <row r="578" spans="1:13" x14ac:dyDescent="0.25">
      <c r="A578" s="39" t="str">
        <f t="shared" si="42"/>
        <v>FRONTIERFQHCs providing BH services</v>
      </c>
      <c r="B578" s="51" t="s">
        <v>49</v>
      </c>
      <c r="C578" s="57" t="s">
        <v>60</v>
      </c>
      <c r="D578" s="57" t="s">
        <v>84</v>
      </c>
      <c r="E578" s="81"/>
      <c r="F578" s="81"/>
      <c r="G578" s="81"/>
      <c r="H578" s="87">
        <f t="shared" si="40"/>
        <v>0</v>
      </c>
      <c r="I578" s="87">
        <f t="shared" si="41"/>
        <v>0</v>
      </c>
      <c r="J578" s="81"/>
      <c r="K578" s="54">
        <f t="shared" si="43"/>
        <v>0</v>
      </c>
      <c r="L578" s="81"/>
      <c r="M578" s="54">
        <f t="shared" si="44"/>
        <v>0</v>
      </c>
    </row>
    <row r="579" spans="1:13" x14ac:dyDescent="0.25">
      <c r="A579" s="39" t="str">
        <f t="shared" si="42"/>
        <v>FRONTIERRural Health Clinics providing BH Services</v>
      </c>
      <c r="B579" s="51" t="s">
        <v>50</v>
      </c>
      <c r="C579" s="57" t="s">
        <v>60</v>
      </c>
      <c r="D579" s="57" t="s">
        <v>84</v>
      </c>
      <c r="E579" s="81"/>
      <c r="F579" s="81"/>
      <c r="G579" s="81"/>
      <c r="H579" s="87">
        <f t="shared" si="40"/>
        <v>0</v>
      </c>
      <c r="I579" s="87">
        <f t="shared" si="41"/>
        <v>0</v>
      </c>
      <c r="J579" s="81"/>
      <c r="K579" s="54">
        <f t="shared" si="43"/>
        <v>0</v>
      </c>
      <c r="L579" s="81"/>
      <c r="M579" s="54">
        <f t="shared" si="44"/>
        <v>0</v>
      </c>
    </row>
    <row r="580" spans="1:13" x14ac:dyDescent="0.25">
      <c r="A580" s="39" t="str">
        <f t="shared" si="42"/>
        <v>FRONTIERPsychiatrists</v>
      </c>
      <c r="B580" s="51" t="s">
        <v>51</v>
      </c>
      <c r="C580" s="57" t="s">
        <v>60</v>
      </c>
      <c r="D580" s="57" t="s">
        <v>84</v>
      </c>
      <c r="E580" s="81"/>
      <c r="F580" s="81"/>
      <c r="G580" s="81"/>
      <c r="H580" s="87">
        <f t="shared" si="40"/>
        <v>0</v>
      </c>
      <c r="I580" s="87">
        <f t="shared" si="41"/>
        <v>0</v>
      </c>
      <c r="J580" s="81"/>
      <c r="K580" s="54">
        <f t="shared" si="43"/>
        <v>0</v>
      </c>
      <c r="L580" s="81"/>
      <c r="M580" s="54">
        <f t="shared" si="44"/>
        <v>0</v>
      </c>
    </row>
    <row r="581" spans="1:13" x14ac:dyDescent="0.25">
      <c r="A581" s="39" t="str">
        <f t="shared" si="42"/>
        <v>FRONTIERPsychologists</v>
      </c>
      <c r="B581" s="51" t="s">
        <v>52</v>
      </c>
      <c r="C581" s="57" t="s">
        <v>60</v>
      </c>
      <c r="D581" s="57" t="s">
        <v>84</v>
      </c>
      <c r="E581" s="81"/>
      <c r="F581" s="81"/>
      <c r="G581" s="81"/>
      <c r="H581" s="87">
        <f t="shared" si="40"/>
        <v>0</v>
      </c>
      <c r="I581" s="87">
        <f t="shared" si="41"/>
        <v>0</v>
      </c>
      <c r="J581" s="81"/>
      <c r="K581" s="54">
        <f t="shared" si="43"/>
        <v>0</v>
      </c>
      <c r="L581" s="81"/>
      <c r="M581" s="54">
        <f t="shared" si="44"/>
        <v>0</v>
      </c>
    </row>
    <row r="582" spans="1:13" x14ac:dyDescent="0.25">
      <c r="A582" s="39" t="str">
        <f t="shared" si="42"/>
        <v>FRONTIERSuboxone certified MDs</v>
      </c>
      <c r="B582" s="51" t="s">
        <v>53</v>
      </c>
      <c r="C582" s="57" t="s">
        <v>60</v>
      </c>
      <c r="D582" s="57" t="s">
        <v>84</v>
      </c>
      <c r="E582" s="81"/>
      <c r="F582" s="81"/>
      <c r="G582" s="81"/>
      <c r="H582" s="87">
        <f t="shared" si="40"/>
        <v>0</v>
      </c>
      <c r="I582" s="87">
        <f t="shared" si="41"/>
        <v>0</v>
      </c>
      <c r="J582" s="81"/>
      <c r="K582" s="54">
        <f t="shared" si="43"/>
        <v>0</v>
      </c>
      <c r="L582" s="81"/>
      <c r="M582" s="54">
        <f t="shared" si="44"/>
        <v>0</v>
      </c>
    </row>
    <row r="583" spans="1:13" x14ac:dyDescent="0.25">
      <c r="A583" s="39" t="str">
        <f t="shared" si="42"/>
        <v>FRONTIEROther Licensed Independent BH Practitioners</v>
      </c>
      <c r="B583" s="51" t="s">
        <v>242</v>
      </c>
      <c r="C583" s="57" t="s">
        <v>60</v>
      </c>
      <c r="D583" s="57" t="s">
        <v>84</v>
      </c>
      <c r="E583" s="81"/>
      <c r="F583" s="81"/>
      <c r="G583" s="81"/>
      <c r="H583" s="87">
        <f t="shared" si="40"/>
        <v>0</v>
      </c>
      <c r="I583" s="87">
        <f t="shared" si="41"/>
        <v>0</v>
      </c>
      <c r="J583" s="81"/>
      <c r="K583" s="54">
        <f t="shared" si="43"/>
        <v>0</v>
      </c>
      <c r="L583" s="81"/>
      <c r="M583" s="54">
        <f t="shared" si="44"/>
        <v>0</v>
      </c>
    </row>
    <row r="584" spans="1:13" x14ac:dyDescent="0.25">
      <c r="A584" s="39" t="str">
        <f t="shared" si="42"/>
        <v>FRONTIERInpatient Psychiatric Hospitals</v>
      </c>
      <c r="B584" s="51" t="s">
        <v>54</v>
      </c>
      <c r="C584" s="57" t="s">
        <v>60</v>
      </c>
      <c r="D584" s="57" t="s">
        <v>84</v>
      </c>
      <c r="E584" s="81"/>
      <c r="F584" s="81"/>
      <c r="G584" s="81"/>
      <c r="H584" s="87">
        <f t="shared" si="40"/>
        <v>0</v>
      </c>
      <c r="I584" s="87">
        <f t="shared" si="41"/>
        <v>0</v>
      </c>
      <c r="J584" s="81"/>
      <c r="K584" s="54">
        <f t="shared" si="43"/>
        <v>0</v>
      </c>
      <c r="L584" s="81"/>
      <c r="M584" s="54">
        <f t="shared" si="44"/>
        <v>0</v>
      </c>
    </row>
    <row r="585" spans="1:13" x14ac:dyDescent="0.25">
      <c r="A585" s="39" t="str">
        <f t="shared" si="42"/>
        <v>FRONTIERFreestanding Psychiatric Hospitals</v>
      </c>
      <c r="B585" s="51" t="s">
        <v>40</v>
      </c>
      <c r="C585" s="57" t="s">
        <v>60</v>
      </c>
      <c r="D585" s="57" t="s">
        <v>85</v>
      </c>
      <c r="E585" s="81"/>
      <c r="F585" s="81"/>
      <c r="G585" s="81"/>
      <c r="H585" s="87">
        <f t="shared" si="40"/>
        <v>0</v>
      </c>
      <c r="I585" s="87">
        <f t="shared" si="41"/>
        <v>0</v>
      </c>
      <c r="J585" s="81"/>
      <c r="K585" s="54">
        <f t="shared" si="43"/>
        <v>0</v>
      </c>
      <c r="L585" s="81"/>
      <c r="M585" s="54">
        <f t="shared" si="44"/>
        <v>0</v>
      </c>
    </row>
    <row r="586" spans="1:13" x14ac:dyDescent="0.25">
      <c r="A586" s="39" t="str">
        <f t="shared" si="42"/>
        <v>FRONTIERGeneral Hospitals with psychiatric units</v>
      </c>
      <c r="B586" s="51" t="s">
        <v>41</v>
      </c>
      <c r="C586" s="57" t="s">
        <v>60</v>
      </c>
      <c r="D586" s="57" t="s">
        <v>85</v>
      </c>
      <c r="E586" s="81"/>
      <c r="F586" s="81"/>
      <c r="G586" s="81"/>
      <c r="H586" s="87">
        <f t="shared" ref="H586:H649" si="45">F586+G586</f>
        <v>0</v>
      </c>
      <c r="I586" s="87">
        <f t="shared" ref="I586:I649" si="46">J586+L586</f>
        <v>0</v>
      </c>
      <c r="J586" s="81"/>
      <c r="K586" s="54">
        <f t="shared" si="43"/>
        <v>0</v>
      </c>
      <c r="L586" s="81"/>
      <c r="M586" s="54">
        <f t="shared" si="44"/>
        <v>0</v>
      </c>
    </row>
    <row r="587" spans="1:13" x14ac:dyDescent="0.25">
      <c r="A587" s="39" t="str">
        <f t="shared" ref="A587:A650" si="47">C587&amp;B587</f>
        <v>FRONTIERPartial Hospital Programs</v>
      </c>
      <c r="B587" s="51" t="s">
        <v>42</v>
      </c>
      <c r="C587" s="57" t="s">
        <v>60</v>
      </c>
      <c r="D587" s="57" t="s">
        <v>85</v>
      </c>
      <c r="E587" s="81"/>
      <c r="F587" s="81"/>
      <c r="G587" s="81"/>
      <c r="H587" s="87">
        <f t="shared" si="45"/>
        <v>0</v>
      </c>
      <c r="I587" s="87">
        <f t="shared" si="46"/>
        <v>0</v>
      </c>
      <c r="J587" s="81"/>
      <c r="K587" s="54">
        <f t="shared" ref="K587:K650" si="48">IFERROR(ROUND(J587/$I587,3),0)</f>
        <v>0</v>
      </c>
      <c r="L587" s="81"/>
      <c r="M587" s="54">
        <f t="shared" ref="M587:M650" si="49">IFERROR(ROUND(L587/$I587,3),0)</f>
        <v>0</v>
      </c>
    </row>
    <row r="588" spans="1:13" x14ac:dyDescent="0.25">
      <c r="A588" s="39" t="str">
        <f t="shared" si="47"/>
        <v>FRONTIERAccredited Residential Treatment Centers (ARTC)</v>
      </c>
      <c r="B588" s="51" t="s">
        <v>241</v>
      </c>
      <c r="C588" s="57" t="s">
        <v>60</v>
      </c>
      <c r="D588" s="57" t="s">
        <v>85</v>
      </c>
      <c r="E588" s="81"/>
      <c r="F588" s="81"/>
      <c r="G588" s="81"/>
      <c r="H588" s="87">
        <f t="shared" si="45"/>
        <v>0</v>
      </c>
      <c r="I588" s="87">
        <f t="shared" si="46"/>
        <v>0</v>
      </c>
      <c r="J588" s="81"/>
      <c r="K588" s="54">
        <f t="shared" si="48"/>
        <v>0</v>
      </c>
      <c r="L588" s="81"/>
      <c r="M588" s="54">
        <f t="shared" si="49"/>
        <v>0</v>
      </c>
    </row>
    <row r="589" spans="1:13" ht="25" x14ac:dyDescent="0.25">
      <c r="A589" s="39" t="str">
        <f t="shared" si="47"/>
        <v>FRONTIERNon-Accredited Residential Treatment Center &amp; Group Homes</v>
      </c>
      <c r="B589" s="51" t="s">
        <v>43</v>
      </c>
      <c r="C589" s="57" t="s">
        <v>60</v>
      </c>
      <c r="D589" s="57" t="s">
        <v>85</v>
      </c>
      <c r="E589" s="81"/>
      <c r="F589" s="81"/>
      <c r="G589" s="81"/>
      <c r="H589" s="87">
        <f t="shared" si="45"/>
        <v>0</v>
      </c>
      <c r="I589" s="87">
        <f t="shared" si="46"/>
        <v>0</v>
      </c>
      <c r="J589" s="81"/>
      <c r="K589" s="54">
        <f t="shared" si="48"/>
        <v>0</v>
      </c>
      <c r="L589" s="81"/>
      <c r="M589" s="54">
        <f t="shared" si="49"/>
        <v>0</v>
      </c>
    </row>
    <row r="590" spans="1:13" x14ac:dyDescent="0.25">
      <c r="A590" s="39" t="str">
        <f t="shared" si="47"/>
        <v>FRONTIERTreatment Foster Care I &amp; II</v>
      </c>
      <c r="B590" s="51" t="s">
        <v>94</v>
      </c>
      <c r="C590" s="57" t="s">
        <v>60</v>
      </c>
      <c r="D590" s="57" t="s">
        <v>85</v>
      </c>
      <c r="E590" s="81"/>
      <c r="F590" s="81"/>
      <c r="G590" s="81"/>
      <c r="H590" s="87">
        <f t="shared" si="45"/>
        <v>0</v>
      </c>
      <c r="I590" s="87">
        <f t="shared" si="46"/>
        <v>0</v>
      </c>
      <c r="J590" s="81"/>
      <c r="K590" s="54">
        <f t="shared" si="48"/>
        <v>0</v>
      </c>
      <c r="L590" s="81"/>
      <c r="M590" s="54">
        <f t="shared" si="49"/>
        <v>0</v>
      </c>
    </row>
    <row r="591" spans="1:13" x14ac:dyDescent="0.25">
      <c r="A591" s="39" t="str">
        <f t="shared" si="47"/>
        <v>FRONTIERCore Service Agencies</v>
      </c>
      <c r="B591" s="51" t="s">
        <v>44</v>
      </c>
      <c r="C591" s="57" t="s">
        <v>60</v>
      </c>
      <c r="D591" s="57" t="s">
        <v>85</v>
      </c>
      <c r="E591" s="81"/>
      <c r="F591" s="81"/>
      <c r="G591" s="81"/>
      <c r="H591" s="87">
        <f t="shared" si="45"/>
        <v>0</v>
      </c>
      <c r="I591" s="87">
        <f t="shared" si="46"/>
        <v>0</v>
      </c>
      <c r="J591" s="81"/>
      <c r="K591" s="54">
        <f t="shared" si="48"/>
        <v>0</v>
      </c>
      <c r="L591" s="81"/>
      <c r="M591" s="54">
        <f t="shared" si="49"/>
        <v>0</v>
      </c>
    </row>
    <row r="592" spans="1:13" x14ac:dyDescent="0.25">
      <c r="A592" s="39" t="str">
        <f t="shared" si="47"/>
        <v>FRONTIERCommunity Mental Health Centers</v>
      </c>
      <c r="B592" s="51" t="s">
        <v>93</v>
      </c>
      <c r="C592" s="57" t="s">
        <v>60</v>
      </c>
      <c r="D592" s="57" t="s">
        <v>85</v>
      </c>
      <c r="E592" s="81"/>
      <c r="F592" s="81"/>
      <c r="G592" s="81"/>
      <c r="H592" s="87">
        <f t="shared" si="45"/>
        <v>0</v>
      </c>
      <c r="I592" s="87">
        <f t="shared" si="46"/>
        <v>0</v>
      </c>
      <c r="J592" s="81"/>
      <c r="K592" s="54">
        <f t="shared" si="48"/>
        <v>0</v>
      </c>
      <c r="L592" s="81"/>
      <c r="M592" s="54">
        <f t="shared" si="49"/>
        <v>0</v>
      </c>
    </row>
    <row r="593" spans="1:13" x14ac:dyDescent="0.25">
      <c r="A593" s="39" t="str">
        <f t="shared" si="47"/>
        <v>FRONTIERIndian Health Service and Tribal 638s providing BH</v>
      </c>
      <c r="B593" s="51" t="s">
        <v>45</v>
      </c>
      <c r="C593" s="57" t="s">
        <v>60</v>
      </c>
      <c r="D593" s="57" t="s">
        <v>85</v>
      </c>
      <c r="E593" s="81"/>
      <c r="F593" s="81"/>
      <c r="G593" s="81"/>
      <c r="H593" s="87">
        <f t="shared" si="45"/>
        <v>0</v>
      </c>
      <c r="I593" s="87">
        <f t="shared" si="46"/>
        <v>0</v>
      </c>
      <c r="J593" s="81"/>
      <c r="K593" s="54">
        <f t="shared" si="48"/>
        <v>0</v>
      </c>
      <c r="L593" s="81"/>
      <c r="M593" s="54">
        <f t="shared" si="49"/>
        <v>0</v>
      </c>
    </row>
    <row r="594" spans="1:13" x14ac:dyDescent="0.25">
      <c r="A594" s="39" t="str">
        <f t="shared" si="47"/>
        <v>FRONTIEROutpatient Provider Agencies</v>
      </c>
      <c r="B594" s="51" t="s">
        <v>46</v>
      </c>
      <c r="C594" s="57" t="s">
        <v>60</v>
      </c>
      <c r="D594" s="57" t="s">
        <v>85</v>
      </c>
      <c r="E594" s="81"/>
      <c r="F594" s="81"/>
      <c r="G594" s="81"/>
      <c r="H594" s="87">
        <f t="shared" si="45"/>
        <v>0</v>
      </c>
      <c r="I594" s="87">
        <f t="shared" si="46"/>
        <v>0</v>
      </c>
      <c r="J594" s="81"/>
      <c r="K594" s="54">
        <f t="shared" si="48"/>
        <v>0</v>
      </c>
      <c r="L594" s="81"/>
      <c r="M594" s="54">
        <f t="shared" si="49"/>
        <v>0</v>
      </c>
    </row>
    <row r="595" spans="1:13" x14ac:dyDescent="0.25">
      <c r="A595" s="39" t="str">
        <f t="shared" si="47"/>
        <v>FRONTIERBehavioral Management Services (BMS)</v>
      </c>
      <c r="B595" s="51" t="s">
        <v>248</v>
      </c>
      <c r="C595" s="57" t="s">
        <v>60</v>
      </c>
      <c r="D595" s="57" t="s">
        <v>85</v>
      </c>
      <c r="E595" s="81"/>
      <c r="F595" s="81"/>
      <c r="G595" s="81"/>
      <c r="H595" s="87">
        <f t="shared" si="45"/>
        <v>0</v>
      </c>
      <c r="I595" s="87">
        <f t="shared" si="46"/>
        <v>0</v>
      </c>
      <c r="J595" s="81"/>
      <c r="K595" s="54">
        <f t="shared" si="48"/>
        <v>0</v>
      </c>
      <c r="L595" s="81"/>
      <c r="M595" s="54">
        <f t="shared" si="49"/>
        <v>0</v>
      </c>
    </row>
    <row r="596" spans="1:13" x14ac:dyDescent="0.25">
      <c r="A596" s="39" t="str">
        <f t="shared" si="47"/>
        <v>FRONTIERDay Treatment Services</v>
      </c>
      <c r="B596" s="51" t="s">
        <v>249</v>
      </c>
      <c r="C596" s="57" t="s">
        <v>60</v>
      </c>
      <c r="D596" s="57" t="s">
        <v>85</v>
      </c>
      <c r="E596" s="81"/>
      <c r="F596" s="81"/>
      <c r="G596" s="81"/>
      <c r="H596" s="87">
        <f t="shared" si="45"/>
        <v>0</v>
      </c>
      <c r="I596" s="87">
        <f t="shared" si="46"/>
        <v>0</v>
      </c>
      <c r="J596" s="81"/>
      <c r="K596" s="54">
        <f t="shared" si="48"/>
        <v>0</v>
      </c>
      <c r="L596" s="81"/>
      <c r="M596" s="54">
        <f t="shared" si="49"/>
        <v>0</v>
      </c>
    </row>
    <row r="597" spans="1:13" x14ac:dyDescent="0.25">
      <c r="A597" s="39" t="str">
        <f t="shared" si="47"/>
        <v>FRONTIERAssertive Community Treatment (ACT)</v>
      </c>
      <c r="B597" s="51" t="s">
        <v>250</v>
      </c>
      <c r="C597" s="57" t="s">
        <v>60</v>
      </c>
      <c r="D597" s="57" t="s">
        <v>85</v>
      </c>
      <c r="E597" s="81"/>
      <c r="F597" s="81"/>
      <c r="G597" s="81"/>
      <c r="H597" s="87">
        <f t="shared" si="45"/>
        <v>0</v>
      </c>
      <c r="I597" s="87">
        <f t="shared" si="46"/>
        <v>0</v>
      </c>
      <c r="J597" s="81"/>
      <c r="K597" s="54">
        <f t="shared" si="48"/>
        <v>0</v>
      </c>
      <c r="L597" s="81"/>
      <c r="M597" s="54">
        <f t="shared" si="49"/>
        <v>0</v>
      </c>
    </row>
    <row r="598" spans="1:13" x14ac:dyDescent="0.25">
      <c r="A598" s="39" t="str">
        <f t="shared" si="47"/>
        <v>FRONTIERMulti-Systemic Therapy (MST)</v>
      </c>
      <c r="B598" s="51" t="s">
        <v>251</v>
      </c>
      <c r="C598" s="57" t="s">
        <v>60</v>
      </c>
      <c r="D598" s="57" t="s">
        <v>85</v>
      </c>
      <c r="E598" s="81"/>
      <c r="F598" s="81"/>
      <c r="G598" s="81"/>
      <c r="H598" s="87">
        <f t="shared" si="45"/>
        <v>0</v>
      </c>
      <c r="I598" s="87">
        <f t="shared" si="46"/>
        <v>0</v>
      </c>
      <c r="J598" s="81"/>
      <c r="K598" s="54">
        <f t="shared" si="48"/>
        <v>0</v>
      </c>
      <c r="L598" s="81"/>
      <c r="M598" s="54">
        <f t="shared" si="49"/>
        <v>0</v>
      </c>
    </row>
    <row r="599" spans="1:13" x14ac:dyDescent="0.25">
      <c r="A599" s="39" t="str">
        <f t="shared" si="47"/>
        <v>FRONTIERIntensive Outpatient Services</v>
      </c>
      <c r="B599" s="51" t="s">
        <v>47</v>
      </c>
      <c r="C599" s="57" t="s">
        <v>60</v>
      </c>
      <c r="D599" s="57" t="s">
        <v>85</v>
      </c>
      <c r="E599" s="81"/>
      <c r="F599" s="81"/>
      <c r="G599" s="81"/>
      <c r="H599" s="87">
        <f t="shared" si="45"/>
        <v>0</v>
      </c>
      <c r="I599" s="87">
        <f t="shared" si="46"/>
        <v>0</v>
      </c>
      <c r="J599" s="81"/>
      <c r="K599" s="54">
        <f t="shared" si="48"/>
        <v>0</v>
      </c>
      <c r="L599" s="81"/>
      <c r="M599" s="54">
        <f t="shared" si="49"/>
        <v>0</v>
      </c>
    </row>
    <row r="600" spans="1:13" x14ac:dyDescent="0.25">
      <c r="A600" s="39" t="str">
        <f t="shared" si="47"/>
        <v>FRONTIERMethadone Clinics</v>
      </c>
      <c r="B600" s="51" t="s">
        <v>48</v>
      </c>
      <c r="C600" s="57" t="s">
        <v>60</v>
      </c>
      <c r="D600" s="57" t="s">
        <v>85</v>
      </c>
      <c r="E600" s="81"/>
      <c r="F600" s="81"/>
      <c r="G600" s="81"/>
      <c r="H600" s="87">
        <f t="shared" si="45"/>
        <v>0</v>
      </c>
      <c r="I600" s="87">
        <f t="shared" si="46"/>
        <v>0</v>
      </c>
      <c r="J600" s="81"/>
      <c r="K600" s="54">
        <f t="shared" si="48"/>
        <v>0</v>
      </c>
      <c r="L600" s="81"/>
      <c r="M600" s="54">
        <f t="shared" si="49"/>
        <v>0</v>
      </c>
    </row>
    <row r="601" spans="1:13" x14ac:dyDescent="0.25">
      <c r="A601" s="39" t="str">
        <f t="shared" si="47"/>
        <v>FRONTIERFQHCs providing BH services</v>
      </c>
      <c r="B601" s="51" t="s">
        <v>49</v>
      </c>
      <c r="C601" s="57" t="s">
        <v>60</v>
      </c>
      <c r="D601" s="57" t="s">
        <v>85</v>
      </c>
      <c r="E601" s="81"/>
      <c r="F601" s="81"/>
      <c r="G601" s="81"/>
      <c r="H601" s="87">
        <f t="shared" si="45"/>
        <v>0</v>
      </c>
      <c r="I601" s="87">
        <f t="shared" si="46"/>
        <v>0</v>
      </c>
      <c r="J601" s="81"/>
      <c r="K601" s="54">
        <f t="shared" si="48"/>
        <v>0</v>
      </c>
      <c r="L601" s="81"/>
      <c r="M601" s="54">
        <f t="shared" si="49"/>
        <v>0</v>
      </c>
    </row>
    <row r="602" spans="1:13" x14ac:dyDescent="0.25">
      <c r="A602" s="39" t="str">
        <f t="shared" si="47"/>
        <v>FRONTIERRural Health Clinics providing BH Services</v>
      </c>
      <c r="B602" s="51" t="s">
        <v>50</v>
      </c>
      <c r="C602" s="57" t="s">
        <v>60</v>
      </c>
      <c r="D602" s="57" t="s">
        <v>85</v>
      </c>
      <c r="E602" s="81"/>
      <c r="F602" s="81"/>
      <c r="G602" s="81"/>
      <c r="H602" s="87">
        <f t="shared" si="45"/>
        <v>0</v>
      </c>
      <c r="I602" s="87">
        <f t="shared" si="46"/>
        <v>0</v>
      </c>
      <c r="J602" s="81"/>
      <c r="K602" s="54">
        <f t="shared" si="48"/>
        <v>0</v>
      </c>
      <c r="L602" s="81"/>
      <c r="M602" s="54">
        <f t="shared" si="49"/>
        <v>0</v>
      </c>
    </row>
    <row r="603" spans="1:13" x14ac:dyDescent="0.25">
      <c r="A603" s="39" t="str">
        <f t="shared" si="47"/>
        <v>FRONTIERPsychiatrists</v>
      </c>
      <c r="B603" s="51" t="s">
        <v>51</v>
      </c>
      <c r="C603" s="57" t="s">
        <v>60</v>
      </c>
      <c r="D603" s="57" t="s">
        <v>85</v>
      </c>
      <c r="E603" s="81"/>
      <c r="F603" s="81"/>
      <c r="G603" s="81"/>
      <c r="H603" s="87">
        <f t="shared" si="45"/>
        <v>0</v>
      </c>
      <c r="I603" s="87">
        <f t="shared" si="46"/>
        <v>0</v>
      </c>
      <c r="J603" s="81"/>
      <c r="K603" s="54">
        <f t="shared" si="48"/>
        <v>0</v>
      </c>
      <c r="L603" s="81"/>
      <c r="M603" s="54">
        <f t="shared" si="49"/>
        <v>0</v>
      </c>
    </row>
    <row r="604" spans="1:13" x14ac:dyDescent="0.25">
      <c r="A604" s="39" t="str">
        <f t="shared" si="47"/>
        <v>FRONTIERPsychologists</v>
      </c>
      <c r="B604" s="51" t="s">
        <v>52</v>
      </c>
      <c r="C604" s="57" t="s">
        <v>60</v>
      </c>
      <c r="D604" s="57" t="s">
        <v>85</v>
      </c>
      <c r="E604" s="81"/>
      <c r="F604" s="81"/>
      <c r="G604" s="81"/>
      <c r="H604" s="87">
        <f t="shared" si="45"/>
        <v>0</v>
      </c>
      <c r="I604" s="87">
        <f t="shared" si="46"/>
        <v>0</v>
      </c>
      <c r="J604" s="81"/>
      <c r="K604" s="54">
        <f t="shared" si="48"/>
        <v>0</v>
      </c>
      <c r="L604" s="81"/>
      <c r="M604" s="54">
        <f t="shared" si="49"/>
        <v>0</v>
      </c>
    </row>
    <row r="605" spans="1:13" x14ac:dyDescent="0.25">
      <c r="A605" s="39" t="str">
        <f t="shared" si="47"/>
        <v>FRONTIERSuboxone certified MDs</v>
      </c>
      <c r="B605" s="51" t="s">
        <v>53</v>
      </c>
      <c r="C605" s="57" t="s">
        <v>60</v>
      </c>
      <c r="D605" s="57" t="s">
        <v>85</v>
      </c>
      <c r="E605" s="81"/>
      <c r="F605" s="81"/>
      <c r="G605" s="81"/>
      <c r="H605" s="87">
        <f t="shared" si="45"/>
        <v>0</v>
      </c>
      <c r="I605" s="87">
        <f t="shared" si="46"/>
        <v>0</v>
      </c>
      <c r="J605" s="81"/>
      <c r="K605" s="54">
        <f t="shared" si="48"/>
        <v>0</v>
      </c>
      <c r="L605" s="81"/>
      <c r="M605" s="54">
        <f t="shared" si="49"/>
        <v>0</v>
      </c>
    </row>
    <row r="606" spans="1:13" x14ac:dyDescent="0.25">
      <c r="A606" s="39" t="str">
        <f t="shared" si="47"/>
        <v>FRONTIEROther Licensed Independent BH Practitioners</v>
      </c>
      <c r="B606" s="51" t="s">
        <v>242</v>
      </c>
      <c r="C606" s="57" t="s">
        <v>60</v>
      </c>
      <c r="D606" s="57" t="s">
        <v>85</v>
      </c>
      <c r="E606" s="81"/>
      <c r="F606" s="81"/>
      <c r="G606" s="81"/>
      <c r="H606" s="87">
        <f t="shared" si="45"/>
        <v>0</v>
      </c>
      <c r="I606" s="87">
        <f t="shared" si="46"/>
        <v>0</v>
      </c>
      <c r="J606" s="81"/>
      <c r="K606" s="54">
        <f t="shared" si="48"/>
        <v>0</v>
      </c>
      <c r="L606" s="81"/>
      <c r="M606" s="54">
        <f t="shared" si="49"/>
        <v>0</v>
      </c>
    </row>
    <row r="607" spans="1:13" x14ac:dyDescent="0.25">
      <c r="A607" s="39" t="str">
        <f t="shared" si="47"/>
        <v>FRONTIERInpatient Psychiatric Hospitals</v>
      </c>
      <c r="B607" s="51" t="s">
        <v>54</v>
      </c>
      <c r="C607" s="57" t="s">
        <v>60</v>
      </c>
      <c r="D607" s="57" t="s">
        <v>85</v>
      </c>
      <c r="E607" s="81"/>
      <c r="F607" s="81"/>
      <c r="G607" s="81"/>
      <c r="H607" s="87">
        <f t="shared" si="45"/>
        <v>0</v>
      </c>
      <c r="I607" s="87">
        <f t="shared" si="46"/>
        <v>0</v>
      </c>
      <c r="J607" s="81"/>
      <c r="K607" s="54">
        <f t="shared" si="48"/>
        <v>0</v>
      </c>
      <c r="L607" s="81"/>
      <c r="M607" s="54">
        <f t="shared" si="49"/>
        <v>0</v>
      </c>
    </row>
    <row r="608" spans="1:13" x14ac:dyDescent="0.25">
      <c r="A608" s="39" t="str">
        <f t="shared" si="47"/>
        <v>FRONTIERFreestanding Psychiatric Hospitals</v>
      </c>
      <c r="B608" s="51" t="s">
        <v>40</v>
      </c>
      <c r="C608" s="57" t="s">
        <v>60</v>
      </c>
      <c r="D608" s="57" t="s">
        <v>86</v>
      </c>
      <c r="E608" s="81"/>
      <c r="F608" s="81"/>
      <c r="G608" s="81"/>
      <c r="H608" s="87">
        <f t="shared" si="45"/>
        <v>0</v>
      </c>
      <c r="I608" s="87">
        <f t="shared" si="46"/>
        <v>0</v>
      </c>
      <c r="J608" s="81"/>
      <c r="K608" s="54">
        <f t="shared" si="48"/>
        <v>0</v>
      </c>
      <c r="L608" s="81"/>
      <c r="M608" s="54">
        <f t="shared" si="49"/>
        <v>0</v>
      </c>
    </row>
    <row r="609" spans="1:13" x14ac:dyDescent="0.25">
      <c r="A609" s="39" t="str">
        <f t="shared" si="47"/>
        <v>FRONTIERGeneral Hospitals with psychiatric units</v>
      </c>
      <c r="B609" s="51" t="s">
        <v>41</v>
      </c>
      <c r="C609" s="57" t="s">
        <v>60</v>
      </c>
      <c r="D609" s="57" t="s">
        <v>86</v>
      </c>
      <c r="E609" s="81"/>
      <c r="F609" s="81"/>
      <c r="G609" s="81"/>
      <c r="H609" s="87">
        <f t="shared" si="45"/>
        <v>0</v>
      </c>
      <c r="I609" s="87">
        <f t="shared" si="46"/>
        <v>0</v>
      </c>
      <c r="J609" s="81"/>
      <c r="K609" s="54">
        <f t="shared" si="48"/>
        <v>0</v>
      </c>
      <c r="L609" s="81"/>
      <c r="M609" s="54">
        <f t="shared" si="49"/>
        <v>0</v>
      </c>
    </row>
    <row r="610" spans="1:13" x14ac:dyDescent="0.25">
      <c r="A610" s="39" t="str">
        <f t="shared" si="47"/>
        <v>FRONTIERPartial Hospital Programs</v>
      </c>
      <c r="B610" s="51" t="s">
        <v>42</v>
      </c>
      <c r="C610" s="57" t="s">
        <v>60</v>
      </c>
      <c r="D610" s="57" t="s">
        <v>86</v>
      </c>
      <c r="E610" s="81"/>
      <c r="F610" s="81"/>
      <c r="G610" s="81"/>
      <c r="H610" s="87">
        <f t="shared" si="45"/>
        <v>0</v>
      </c>
      <c r="I610" s="87">
        <f t="shared" si="46"/>
        <v>0</v>
      </c>
      <c r="J610" s="81"/>
      <c r="K610" s="54">
        <f t="shared" si="48"/>
        <v>0</v>
      </c>
      <c r="L610" s="81"/>
      <c r="M610" s="54">
        <f t="shared" si="49"/>
        <v>0</v>
      </c>
    </row>
    <row r="611" spans="1:13" x14ac:dyDescent="0.25">
      <c r="A611" s="39" t="str">
        <f t="shared" si="47"/>
        <v>FRONTIERAccredited Residential Treatment Centers (ARTC)</v>
      </c>
      <c r="B611" s="51" t="s">
        <v>241</v>
      </c>
      <c r="C611" s="57" t="s">
        <v>60</v>
      </c>
      <c r="D611" s="57" t="s">
        <v>86</v>
      </c>
      <c r="E611" s="81"/>
      <c r="F611" s="81"/>
      <c r="G611" s="81"/>
      <c r="H611" s="87">
        <f t="shared" si="45"/>
        <v>0</v>
      </c>
      <c r="I611" s="87">
        <f t="shared" si="46"/>
        <v>0</v>
      </c>
      <c r="J611" s="81"/>
      <c r="K611" s="54">
        <f t="shared" si="48"/>
        <v>0</v>
      </c>
      <c r="L611" s="81"/>
      <c r="M611" s="54">
        <f t="shared" si="49"/>
        <v>0</v>
      </c>
    </row>
    <row r="612" spans="1:13" ht="25" x14ac:dyDescent="0.25">
      <c r="A612" s="39" t="str">
        <f t="shared" si="47"/>
        <v>FRONTIERNon-Accredited Residential Treatment Center &amp; Group Homes</v>
      </c>
      <c r="B612" s="51" t="s">
        <v>43</v>
      </c>
      <c r="C612" s="57" t="s">
        <v>60</v>
      </c>
      <c r="D612" s="57" t="s">
        <v>86</v>
      </c>
      <c r="E612" s="81"/>
      <c r="F612" s="81"/>
      <c r="G612" s="81"/>
      <c r="H612" s="87">
        <f t="shared" si="45"/>
        <v>0</v>
      </c>
      <c r="I612" s="87">
        <f t="shared" si="46"/>
        <v>0</v>
      </c>
      <c r="J612" s="81"/>
      <c r="K612" s="54">
        <f t="shared" si="48"/>
        <v>0</v>
      </c>
      <c r="L612" s="81"/>
      <c r="M612" s="54">
        <f t="shared" si="49"/>
        <v>0</v>
      </c>
    </row>
    <row r="613" spans="1:13" x14ac:dyDescent="0.25">
      <c r="A613" s="39" t="str">
        <f t="shared" si="47"/>
        <v>FRONTIERTreatment Foster Care I &amp; II</v>
      </c>
      <c r="B613" s="51" t="s">
        <v>94</v>
      </c>
      <c r="C613" s="57" t="s">
        <v>60</v>
      </c>
      <c r="D613" s="57" t="s">
        <v>86</v>
      </c>
      <c r="E613" s="81"/>
      <c r="F613" s="81"/>
      <c r="G613" s="81"/>
      <c r="H613" s="87">
        <f t="shared" si="45"/>
        <v>0</v>
      </c>
      <c r="I613" s="87">
        <f t="shared" si="46"/>
        <v>0</v>
      </c>
      <c r="J613" s="81"/>
      <c r="K613" s="54">
        <f t="shared" si="48"/>
        <v>0</v>
      </c>
      <c r="L613" s="81"/>
      <c r="M613" s="54">
        <f t="shared" si="49"/>
        <v>0</v>
      </c>
    </row>
    <row r="614" spans="1:13" x14ac:dyDescent="0.25">
      <c r="A614" s="39" t="str">
        <f t="shared" si="47"/>
        <v>FRONTIERCore Service Agencies</v>
      </c>
      <c r="B614" s="51" t="s">
        <v>44</v>
      </c>
      <c r="C614" s="57" t="s">
        <v>60</v>
      </c>
      <c r="D614" s="57" t="s">
        <v>86</v>
      </c>
      <c r="E614" s="81"/>
      <c r="F614" s="81"/>
      <c r="G614" s="81"/>
      <c r="H614" s="87">
        <f t="shared" si="45"/>
        <v>0</v>
      </c>
      <c r="I614" s="87">
        <f t="shared" si="46"/>
        <v>0</v>
      </c>
      <c r="J614" s="81"/>
      <c r="K614" s="54">
        <f t="shared" si="48"/>
        <v>0</v>
      </c>
      <c r="L614" s="81"/>
      <c r="M614" s="54">
        <f t="shared" si="49"/>
        <v>0</v>
      </c>
    </row>
    <row r="615" spans="1:13" x14ac:dyDescent="0.25">
      <c r="A615" s="39" t="str">
        <f t="shared" si="47"/>
        <v>FRONTIERCommunity Mental Health Centers</v>
      </c>
      <c r="B615" s="51" t="s">
        <v>93</v>
      </c>
      <c r="C615" s="57" t="s">
        <v>60</v>
      </c>
      <c r="D615" s="57" t="s">
        <v>86</v>
      </c>
      <c r="E615" s="81"/>
      <c r="F615" s="81"/>
      <c r="G615" s="81"/>
      <c r="H615" s="87">
        <f t="shared" si="45"/>
        <v>0</v>
      </c>
      <c r="I615" s="87">
        <f t="shared" si="46"/>
        <v>0</v>
      </c>
      <c r="J615" s="81"/>
      <c r="K615" s="54">
        <f t="shared" si="48"/>
        <v>0</v>
      </c>
      <c r="L615" s="81"/>
      <c r="M615" s="54">
        <f t="shared" si="49"/>
        <v>0</v>
      </c>
    </row>
    <row r="616" spans="1:13" x14ac:dyDescent="0.25">
      <c r="A616" s="39" t="str">
        <f t="shared" si="47"/>
        <v>FRONTIERIndian Health Service and Tribal 638s providing BH</v>
      </c>
      <c r="B616" s="51" t="s">
        <v>45</v>
      </c>
      <c r="C616" s="57" t="s">
        <v>60</v>
      </c>
      <c r="D616" s="57" t="s">
        <v>86</v>
      </c>
      <c r="E616" s="81"/>
      <c r="F616" s="81"/>
      <c r="G616" s="81"/>
      <c r="H616" s="87">
        <f t="shared" si="45"/>
        <v>0</v>
      </c>
      <c r="I616" s="87">
        <f t="shared" si="46"/>
        <v>0</v>
      </c>
      <c r="J616" s="81"/>
      <c r="K616" s="54">
        <f t="shared" si="48"/>
        <v>0</v>
      </c>
      <c r="L616" s="81"/>
      <c r="M616" s="54">
        <f t="shared" si="49"/>
        <v>0</v>
      </c>
    </row>
    <row r="617" spans="1:13" x14ac:dyDescent="0.25">
      <c r="A617" s="39" t="str">
        <f t="shared" si="47"/>
        <v>FRONTIEROutpatient Provider Agencies</v>
      </c>
      <c r="B617" s="51" t="s">
        <v>46</v>
      </c>
      <c r="C617" s="57" t="s">
        <v>60</v>
      </c>
      <c r="D617" s="57" t="s">
        <v>86</v>
      </c>
      <c r="E617" s="81"/>
      <c r="F617" s="81"/>
      <c r="G617" s="81"/>
      <c r="H617" s="87">
        <f t="shared" si="45"/>
        <v>0</v>
      </c>
      <c r="I617" s="87">
        <f t="shared" si="46"/>
        <v>0</v>
      </c>
      <c r="J617" s="81"/>
      <c r="K617" s="54">
        <f t="shared" si="48"/>
        <v>0</v>
      </c>
      <c r="L617" s="81"/>
      <c r="M617" s="54">
        <f t="shared" si="49"/>
        <v>0</v>
      </c>
    </row>
    <row r="618" spans="1:13" x14ac:dyDescent="0.25">
      <c r="A618" s="39" t="str">
        <f t="shared" si="47"/>
        <v>FRONTIERBehavioral Management Services (BMS)</v>
      </c>
      <c r="B618" s="51" t="s">
        <v>248</v>
      </c>
      <c r="C618" s="57" t="s">
        <v>60</v>
      </c>
      <c r="D618" s="57" t="s">
        <v>86</v>
      </c>
      <c r="E618" s="81"/>
      <c r="F618" s="81"/>
      <c r="G618" s="81"/>
      <c r="H618" s="87">
        <f t="shared" si="45"/>
        <v>0</v>
      </c>
      <c r="I618" s="87">
        <f t="shared" si="46"/>
        <v>0</v>
      </c>
      <c r="J618" s="81"/>
      <c r="K618" s="54">
        <f t="shared" si="48"/>
        <v>0</v>
      </c>
      <c r="L618" s="81"/>
      <c r="M618" s="54">
        <f t="shared" si="49"/>
        <v>0</v>
      </c>
    </row>
    <row r="619" spans="1:13" x14ac:dyDescent="0.25">
      <c r="A619" s="39" t="str">
        <f t="shared" si="47"/>
        <v>FRONTIERDay Treatment Services</v>
      </c>
      <c r="B619" s="51" t="s">
        <v>249</v>
      </c>
      <c r="C619" s="57" t="s">
        <v>60</v>
      </c>
      <c r="D619" s="57" t="s">
        <v>86</v>
      </c>
      <c r="E619" s="81"/>
      <c r="F619" s="81"/>
      <c r="G619" s="81"/>
      <c r="H619" s="87">
        <f t="shared" si="45"/>
        <v>0</v>
      </c>
      <c r="I619" s="87">
        <f t="shared" si="46"/>
        <v>0</v>
      </c>
      <c r="J619" s="81"/>
      <c r="K619" s="54">
        <f t="shared" si="48"/>
        <v>0</v>
      </c>
      <c r="L619" s="81"/>
      <c r="M619" s="54">
        <f t="shared" si="49"/>
        <v>0</v>
      </c>
    </row>
    <row r="620" spans="1:13" x14ac:dyDescent="0.25">
      <c r="A620" s="39" t="str">
        <f t="shared" si="47"/>
        <v>FRONTIERAssertive Community Treatment (ACT)</v>
      </c>
      <c r="B620" s="51" t="s">
        <v>250</v>
      </c>
      <c r="C620" s="57" t="s">
        <v>60</v>
      </c>
      <c r="D620" s="57" t="s">
        <v>86</v>
      </c>
      <c r="E620" s="81"/>
      <c r="F620" s="81"/>
      <c r="G620" s="81"/>
      <c r="H620" s="87">
        <f t="shared" si="45"/>
        <v>0</v>
      </c>
      <c r="I620" s="87">
        <f t="shared" si="46"/>
        <v>0</v>
      </c>
      <c r="J620" s="81"/>
      <c r="K620" s="54">
        <f t="shared" si="48"/>
        <v>0</v>
      </c>
      <c r="L620" s="81"/>
      <c r="M620" s="54">
        <f t="shared" si="49"/>
        <v>0</v>
      </c>
    </row>
    <row r="621" spans="1:13" x14ac:dyDescent="0.25">
      <c r="A621" s="39" t="str">
        <f t="shared" si="47"/>
        <v>FRONTIERMulti-Systemic Therapy (MST)</v>
      </c>
      <c r="B621" s="51" t="s">
        <v>251</v>
      </c>
      <c r="C621" s="57" t="s">
        <v>60</v>
      </c>
      <c r="D621" s="57" t="s">
        <v>86</v>
      </c>
      <c r="E621" s="81"/>
      <c r="F621" s="81"/>
      <c r="G621" s="81"/>
      <c r="H621" s="87">
        <f t="shared" si="45"/>
        <v>0</v>
      </c>
      <c r="I621" s="87">
        <f t="shared" si="46"/>
        <v>0</v>
      </c>
      <c r="J621" s="81"/>
      <c r="K621" s="54">
        <f t="shared" si="48"/>
        <v>0</v>
      </c>
      <c r="L621" s="81"/>
      <c r="M621" s="54">
        <f t="shared" si="49"/>
        <v>0</v>
      </c>
    </row>
    <row r="622" spans="1:13" x14ac:dyDescent="0.25">
      <c r="A622" s="39" t="str">
        <f t="shared" si="47"/>
        <v>FRONTIERIntensive Outpatient Services</v>
      </c>
      <c r="B622" s="51" t="s">
        <v>47</v>
      </c>
      <c r="C622" s="57" t="s">
        <v>60</v>
      </c>
      <c r="D622" s="57" t="s">
        <v>86</v>
      </c>
      <c r="E622" s="81"/>
      <c r="F622" s="81"/>
      <c r="G622" s="81"/>
      <c r="H622" s="87">
        <f t="shared" si="45"/>
        <v>0</v>
      </c>
      <c r="I622" s="87">
        <f t="shared" si="46"/>
        <v>0</v>
      </c>
      <c r="J622" s="81"/>
      <c r="K622" s="54">
        <f t="shared" si="48"/>
        <v>0</v>
      </c>
      <c r="L622" s="81"/>
      <c r="M622" s="54">
        <f t="shared" si="49"/>
        <v>0</v>
      </c>
    </row>
    <row r="623" spans="1:13" x14ac:dyDescent="0.25">
      <c r="A623" s="39" t="str">
        <f t="shared" si="47"/>
        <v>FRONTIERMethadone Clinics</v>
      </c>
      <c r="B623" s="51" t="s">
        <v>48</v>
      </c>
      <c r="C623" s="57" t="s">
        <v>60</v>
      </c>
      <c r="D623" s="57" t="s">
        <v>86</v>
      </c>
      <c r="E623" s="81"/>
      <c r="F623" s="81"/>
      <c r="G623" s="81"/>
      <c r="H623" s="87">
        <f t="shared" si="45"/>
        <v>0</v>
      </c>
      <c r="I623" s="87">
        <f t="shared" si="46"/>
        <v>0</v>
      </c>
      <c r="J623" s="81"/>
      <c r="K623" s="54">
        <f t="shared" si="48"/>
        <v>0</v>
      </c>
      <c r="L623" s="81"/>
      <c r="M623" s="54">
        <f t="shared" si="49"/>
        <v>0</v>
      </c>
    </row>
    <row r="624" spans="1:13" x14ac:dyDescent="0.25">
      <c r="A624" s="39" t="str">
        <f t="shared" si="47"/>
        <v>FRONTIERFQHCs providing BH services</v>
      </c>
      <c r="B624" s="51" t="s">
        <v>49</v>
      </c>
      <c r="C624" s="57" t="s">
        <v>60</v>
      </c>
      <c r="D624" s="57" t="s">
        <v>86</v>
      </c>
      <c r="E624" s="81"/>
      <c r="F624" s="81"/>
      <c r="G624" s="81"/>
      <c r="H624" s="87">
        <f t="shared" si="45"/>
        <v>0</v>
      </c>
      <c r="I624" s="87">
        <f t="shared" si="46"/>
        <v>0</v>
      </c>
      <c r="J624" s="81"/>
      <c r="K624" s="54">
        <f t="shared" si="48"/>
        <v>0</v>
      </c>
      <c r="L624" s="81"/>
      <c r="M624" s="54">
        <f t="shared" si="49"/>
        <v>0</v>
      </c>
    </row>
    <row r="625" spans="1:13" x14ac:dyDescent="0.25">
      <c r="A625" s="39" t="str">
        <f t="shared" si="47"/>
        <v>FRONTIERRural Health Clinics providing BH Services</v>
      </c>
      <c r="B625" s="51" t="s">
        <v>50</v>
      </c>
      <c r="C625" s="57" t="s">
        <v>60</v>
      </c>
      <c r="D625" s="57" t="s">
        <v>86</v>
      </c>
      <c r="E625" s="81"/>
      <c r="F625" s="81"/>
      <c r="G625" s="81"/>
      <c r="H625" s="87">
        <f t="shared" si="45"/>
        <v>0</v>
      </c>
      <c r="I625" s="87">
        <f t="shared" si="46"/>
        <v>0</v>
      </c>
      <c r="J625" s="81"/>
      <c r="K625" s="54">
        <f t="shared" si="48"/>
        <v>0</v>
      </c>
      <c r="L625" s="81"/>
      <c r="M625" s="54">
        <f t="shared" si="49"/>
        <v>0</v>
      </c>
    </row>
    <row r="626" spans="1:13" x14ac:dyDescent="0.25">
      <c r="A626" s="39" t="str">
        <f t="shared" si="47"/>
        <v>FRONTIERPsychiatrists</v>
      </c>
      <c r="B626" s="51" t="s">
        <v>51</v>
      </c>
      <c r="C626" s="57" t="s">
        <v>60</v>
      </c>
      <c r="D626" s="57" t="s">
        <v>86</v>
      </c>
      <c r="E626" s="81"/>
      <c r="F626" s="81"/>
      <c r="G626" s="81"/>
      <c r="H626" s="87">
        <f t="shared" si="45"/>
        <v>0</v>
      </c>
      <c r="I626" s="87">
        <f t="shared" si="46"/>
        <v>0</v>
      </c>
      <c r="J626" s="81"/>
      <c r="K626" s="54">
        <f t="shared" si="48"/>
        <v>0</v>
      </c>
      <c r="L626" s="81"/>
      <c r="M626" s="54">
        <f t="shared" si="49"/>
        <v>0</v>
      </c>
    </row>
    <row r="627" spans="1:13" x14ac:dyDescent="0.25">
      <c r="A627" s="39" t="str">
        <f t="shared" si="47"/>
        <v>FRONTIERPsychologists</v>
      </c>
      <c r="B627" s="51" t="s">
        <v>52</v>
      </c>
      <c r="C627" s="57" t="s">
        <v>60</v>
      </c>
      <c r="D627" s="57" t="s">
        <v>86</v>
      </c>
      <c r="E627" s="81"/>
      <c r="F627" s="81"/>
      <c r="G627" s="81"/>
      <c r="H627" s="87">
        <f t="shared" si="45"/>
        <v>0</v>
      </c>
      <c r="I627" s="87">
        <f t="shared" si="46"/>
        <v>0</v>
      </c>
      <c r="J627" s="81"/>
      <c r="K627" s="54">
        <f t="shared" si="48"/>
        <v>0</v>
      </c>
      <c r="L627" s="81"/>
      <c r="M627" s="54">
        <f t="shared" si="49"/>
        <v>0</v>
      </c>
    </row>
    <row r="628" spans="1:13" x14ac:dyDescent="0.25">
      <c r="A628" s="39" t="str">
        <f t="shared" si="47"/>
        <v>FRONTIERSuboxone certified MDs</v>
      </c>
      <c r="B628" s="51" t="s">
        <v>53</v>
      </c>
      <c r="C628" s="57" t="s">
        <v>60</v>
      </c>
      <c r="D628" s="57" t="s">
        <v>86</v>
      </c>
      <c r="E628" s="81"/>
      <c r="F628" s="81"/>
      <c r="G628" s="81"/>
      <c r="H628" s="87">
        <f t="shared" si="45"/>
        <v>0</v>
      </c>
      <c r="I628" s="87">
        <f t="shared" si="46"/>
        <v>0</v>
      </c>
      <c r="J628" s="81"/>
      <c r="K628" s="54">
        <f t="shared" si="48"/>
        <v>0</v>
      </c>
      <c r="L628" s="81"/>
      <c r="M628" s="54">
        <f t="shared" si="49"/>
        <v>0</v>
      </c>
    </row>
    <row r="629" spans="1:13" x14ac:dyDescent="0.25">
      <c r="A629" s="39" t="str">
        <f t="shared" si="47"/>
        <v>FRONTIEROther Licensed Independent BH Practitioners</v>
      </c>
      <c r="B629" s="51" t="s">
        <v>242</v>
      </c>
      <c r="C629" s="57" t="s">
        <v>60</v>
      </c>
      <c r="D629" s="57" t="s">
        <v>86</v>
      </c>
      <c r="E629" s="81"/>
      <c r="F629" s="81"/>
      <c r="G629" s="81"/>
      <c r="H629" s="87">
        <f t="shared" si="45"/>
        <v>0</v>
      </c>
      <c r="I629" s="87">
        <f t="shared" si="46"/>
        <v>0</v>
      </c>
      <c r="J629" s="81"/>
      <c r="K629" s="54">
        <f t="shared" si="48"/>
        <v>0</v>
      </c>
      <c r="L629" s="81"/>
      <c r="M629" s="54">
        <f t="shared" si="49"/>
        <v>0</v>
      </c>
    </row>
    <row r="630" spans="1:13" x14ac:dyDescent="0.25">
      <c r="A630" s="39" t="str">
        <f t="shared" si="47"/>
        <v>FRONTIERInpatient Psychiatric Hospitals</v>
      </c>
      <c r="B630" s="51" t="s">
        <v>54</v>
      </c>
      <c r="C630" s="57" t="s">
        <v>60</v>
      </c>
      <c r="D630" s="57" t="s">
        <v>86</v>
      </c>
      <c r="E630" s="81"/>
      <c r="F630" s="81"/>
      <c r="G630" s="81"/>
      <c r="H630" s="87">
        <f t="shared" si="45"/>
        <v>0</v>
      </c>
      <c r="I630" s="87">
        <f t="shared" si="46"/>
        <v>0</v>
      </c>
      <c r="J630" s="81"/>
      <c r="K630" s="54">
        <f t="shared" si="48"/>
        <v>0</v>
      </c>
      <c r="L630" s="81"/>
      <c r="M630" s="54">
        <f t="shared" si="49"/>
        <v>0</v>
      </c>
    </row>
    <row r="631" spans="1:13" x14ac:dyDescent="0.25">
      <c r="A631" s="39" t="str">
        <f t="shared" si="47"/>
        <v>FRONTIERFreestanding Psychiatric Hospitals</v>
      </c>
      <c r="B631" s="51" t="s">
        <v>40</v>
      </c>
      <c r="C631" s="57" t="s">
        <v>60</v>
      </c>
      <c r="D631" s="57" t="s">
        <v>87</v>
      </c>
      <c r="E631" s="81"/>
      <c r="F631" s="81"/>
      <c r="G631" s="81"/>
      <c r="H631" s="87">
        <f t="shared" si="45"/>
        <v>0</v>
      </c>
      <c r="I631" s="87">
        <f t="shared" si="46"/>
        <v>0</v>
      </c>
      <c r="J631" s="81"/>
      <c r="K631" s="54">
        <f t="shared" si="48"/>
        <v>0</v>
      </c>
      <c r="L631" s="81"/>
      <c r="M631" s="54">
        <f t="shared" si="49"/>
        <v>0</v>
      </c>
    </row>
    <row r="632" spans="1:13" x14ac:dyDescent="0.25">
      <c r="A632" s="39" t="str">
        <f t="shared" si="47"/>
        <v>FRONTIERGeneral Hospitals with psychiatric units</v>
      </c>
      <c r="B632" s="51" t="s">
        <v>41</v>
      </c>
      <c r="C632" s="57" t="s">
        <v>60</v>
      </c>
      <c r="D632" s="57" t="s">
        <v>87</v>
      </c>
      <c r="E632" s="81"/>
      <c r="F632" s="81"/>
      <c r="G632" s="81"/>
      <c r="H632" s="87">
        <f t="shared" si="45"/>
        <v>0</v>
      </c>
      <c r="I632" s="87">
        <f t="shared" si="46"/>
        <v>0</v>
      </c>
      <c r="J632" s="81"/>
      <c r="K632" s="54">
        <f t="shared" si="48"/>
        <v>0</v>
      </c>
      <c r="L632" s="81"/>
      <c r="M632" s="54">
        <f t="shared" si="49"/>
        <v>0</v>
      </c>
    </row>
    <row r="633" spans="1:13" x14ac:dyDescent="0.25">
      <c r="A633" s="39" t="str">
        <f t="shared" si="47"/>
        <v>FRONTIERPartial Hospital Programs</v>
      </c>
      <c r="B633" s="51" t="s">
        <v>42</v>
      </c>
      <c r="C633" s="57" t="s">
        <v>60</v>
      </c>
      <c r="D633" s="57" t="s">
        <v>87</v>
      </c>
      <c r="E633" s="81"/>
      <c r="F633" s="81"/>
      <c r="G633" s="81"/>
      <c r="H633" s="87">
        <f t="shared" si="45"/>
        <v>0</v>
      </c>
      <c r="I633" s="87">
        <f t="shared" si="46"/>
        <v>0</v>
      </c>
      <c r="J633" s="81"/>
      <c r="K633" s="54">
        <f t="shared" si="48"/>
        <v>0</v>
      </c>
      <c r="L633" s="81"/>
      <c r="M633" s="54">
        <f t="shared" si="49"/>
        <v>0</v>
      </c>
    </row>
    <row r="634" spans="1:13" x14ac:dyDescent="0.25">
      <c r="A634" s="39" t="str">
        <f t="shared" si="47"/>
        <v>FRONTIERAccredited Residential Treatment Centers (ARTC)</v>
      </c>
      <c r="B634" s="51" t="s">
        <v>241</v>
      </c>
      <c r="C634" s="57" t="s">
        <v>60</v>
      </c>
      <c r="D634" s="57" t="s">
        <v>87</v>
      </c>
      <c r="E634" s="81"/>
      <c r="F634" s="81"/>
      <c r="G634" s="81"/>
      <c r="H634" s="87">
        <f t="shared" si="45"/>
        <v>0</v>
      </c>
      <c r="I634" s="87">
        <f t="shared" si="46"/>
        <v>0</v>
      </c>
      <c r="J634" s="81"/>
      <c r="K634" s="54">
        <f t="shared" si="48"/>
        <v>0</v>
      </c>
      <c r="L634" s="81"/>
      <c r="M634" s="54">
        <f t="shared" si="49"/>
        <v>0</v>
      </c>
    </row>
    <row r="635" spans="1:13" ht="25" x14ac:dyDescent="0.25">
      <c r="A635" s="39" t="str">
        <f t="shared" si="47"/>
        <v>FRONTIERNon-Accredited Residential Treatment Center &amp; Group Homes</v>
      </c>
      <c r="B635" s="51" t="s">
        <v>43</v>
      </c>
      <c r="C635" s="57" t="s">
        <v>60</v>
      </c>
      <c r="D635" s="57" t="s">
        <v>87</v>
      </c>
      <c r="E635" s="81"/>
      <c r="F635" s="81"/>
      <c r="G635" s="81"/>
      <c r="H635" s="87">
        <f t="shared" si="45"/>
        <v>0</v>
      </c>
      <c r="I635" s="87">
        <f t="shared" si="46"/>
        <v>0</v>
      </c>
      <c r="J635" s="81"/>
      <c r="K635" s="54">
        <f t="shared" si="48"/>
        <v>0</v>
      </c>
      <c r="L635" s="81"/>
      <c r="M635" s="54">
        <f t="shared" si="49"/>
        <v>0</v>
      </c>
    </row>
    <row r="636" spans="1:13" x14ac:dyDescent="0.25">
      <c r="A636" s="39" t="str">
        <f t="shared" si="47"/>
        <v>FRONTIERTreatment Foster Care I &amp; II</v>
      </c>
      <c r="B636" s="51" t="s">
        <v>94</v>
      </c>
      <c r="C636" s="57" t="s">
        <v>60</v>
      </c>
      <c r="D636" s="57" t="s">
        <v>87</v>
      </c>
      <c r="E636" s="81"/>
      <c r="F636" s="81"/>
      <c r="G636" s="81"/>
      <c r="H636" s="87">
        <f t="shared" si="45"/>
        <v>0</v>
      </c>
      <c r="I636" s="87">
        <f t="shared" si="46"/>
        <v>0</v>
      </c>
      <c r="J636" s="81"/>
      <c r="K636" s="54">
        <f t="shared" si="48"/>
        <v>0</v>
      </c>
      <c r="L636" s="81"/>
      <c r="M636" s="54">
        <f t="shared" si="49"/>
        <v>0</v>
      </c>
    </row>
    <row r="637" spans="1:13" x14ac:dyDescent="0.25">
      <c r="A637" s="39" t="str">
        <f t="shared" si="47"/>
        <v>FRONTIERCore Service Agencies</v>
      </c>
      <c r="B637" s="51" t="s">
        <v>44</v>
      </c>
      <c r="C637" s="57" t="s">
        <v>60</v>
      </c>
      <c r="D637" s="57" t="s">
        <v>87</v>
      </c>
      <c r="E637" s="81"/>
      <c r="F637" s="81"/>
      <c r="G637" s="81"/>
      <c r="H637" s="87">
        <f t="shared" si="45"/>
        <v>0</v>
      </c>
      <c r="I637" s="87">
        <f t="shared" si="46"/>
        <v>0</v>
      </c>
      <c r="J637" s="81"/>
      <c r="K637" s="54">
        <f t="shared" si="48"/>
        <v>0</v>
      </c>
      <c r="L637" s="81"/>
      <c r="M637" s="54">
        <f t="shared" si="49"/>
        <v>0</v>
      </c>
    </row>
    <row r="638" spans="1:13" x14ac:dyDescent="0.25">
      <c r="A638" s="39" t="str">
        <f t="shared" si="47"/>
        <v>FRONTIERCommunity Mental Health Centers</v>
      </c>
      <c r="B638" s="51" t="s">
        <v>93</v>
      </c>
      <c r="C638" s="57" t="s">
        <v>60</v>
      </c>
      <c r="D638" s="57" t="s">
        <v>87</v>
      </c>
      <c r="E638" s="81"/>
      <c r="F638" s="81"/>
      <c r="G638" s="81"/>
      <c r="H638" s="87">
        <f t="shared" si="45"/>
        <v>0</v>
      </c>
      <c r="I638" s="87">
        <f t="shared" si="46"/>
        <v>0</v>
      </c>
      <c r="J638" s="81"/>
      <c r="K638" s="54">
        <f t="shared" si="48"/>
        <v>0</v>
      </c>
      <c r="L638" s="81"/>
      <c r="M638" s="54">
        <f t="shared" si="49"/>
        <v>0</v>
      </c>
    </row>
    <row r="639" spans="1:13" x14ac:dyDescent="0.25">
      <c r="A639" s="39" t="str">
        <f t="shared" si="47"/>
        <v>FRONTIERIndian Health Service and Tribal 638s providing BH</v>
      </c>
      <c r="B639" s="51" t="s">
        <v>45</v>
      </c>
      <c r="C639" s="57" t="s">
        <v>60</v>
      </c>
      <c r="D639" s="57" t="s">
        <v>87</v>
      </c>
      <c r="E639" s="81"/>
      <c r="F639" s="81"/>
      <c r="G639" s="81"/>
      <c r="H639" s="87">
        <f t="shared" si="45"/>
        <v>0</v>
      </c>
      <c r="I639" s="87">
        <f t="shared" si="46"/>
        <v>0</v>
      </c>
      <c r="J639" s="81"/>
      <c r="K639" s="54">
        <f t="shared" si="48"/>
        <v>0</v>
      </c>
      <c r="L639" s="81"/>
      <c r="M639" s="54">
        <f t="shared" si="49"/>
        <v>0</v>
      </c>
    </row>
    <row r="640" spans="1:13" x14ac:dyDescent="0.25">
      <c r="A640" s="39" t="str">
        <f t="shared" si="47"/>
        <v>FRONTIEROutpatient Provider Agencies</v>
      </c>
      <c r="B640" s="51" t="s">
        <v>46</v>
      </c>
      <c r="C640" s="57" t="s">
        <v>60</v>
      </c>
      <c r="D640" s="57" t="s">
        <v>87</v>
      </c>
      <c r="E640" s="81"/>
      <c r="F640" s="81"/>
      <c r="G640" s="81"/>
      <c r="H640" s="87">
        <f t="shared" si="45"/>
        <v>0</v>
      </c>
      <c r="I640" s="87">
        <f t="shared" si="46"/>
        <v>0</v>
      </c>
      <c r="J640" s="81"/>
      <c r="K640" s="54">
        <f t="shared" si="48"/>
        <v>0</v>
      </c>
      <c r="L640" s="81"/>
      <c r="M640" s="54">
        <f t="shared" si="49"/>
        <v>0</v>
      </c>
    </row>
    <row r="641" spans="1:13" x14ac:dyDescent="0.25">
      <c r="A641" s="39" t="str">
        <f t="shared" si="47"/>
        <v>FRONTIERBehavioral Management Services (BMS)</v>
      </c>
      <c r="B641" s="51" t="s">
        <v>248</v>
      </c>
      <c r="C641" s="57" t="s">
        <v>60</v>
      </c>
      <c r="D641" s="57" t="s">
        <v>87</v>
      </c>
      <c r="E641" s="81"/>
      <c r="F641" s="81"/>
      <c r="G641" s="81"/>
      <c r="H641" s="87">
        <f t="shared" si="45"/>
        <v>0</v>
      </c>
      <c r="I641" s="87">
        <f t="shared" si="46"/>
        <v>0</v>
      </c>
      <c r="J641" s="81"/>
      <c r="K641" s="54">
        <f t="shared" si="48"/>
        <v>0</v>
      </c>
      <c r="L641" s="81"/>
      <c r="M641" s="54">
        <f t="shared" si="49"/>
        <v>0</v>
      </c>
    </row>
    <row r="642" spans="1:13" x14ac:dyDescent="0.25">
      <c r="A642" s="39" t="str">
        <f t="shared" si="47"/>
        <v>FRONTIERDay Treatment Services</v>
      </c>
      <c r="B642" s="51" t="s">
        <v>249</v>
      </c>
      <c r="C642" s="57" t="s">
        <v>60</v>
      </c>
      <c r="D642" s="57" t="s">
        <v>87</v>
      </c>
      <c r="E642" s="81"/>
      <c r="F642" s="81"/>
      <c r="G642" s="81"/>
      <c r="H642" s="87">
        <f t="shared" si="45"/>
        <v>0</v>
      </c>
      <c r="I642" s="87">
        <f t="shared" si="46"/>
        <v>0</v>
      </c>
      <c r="J642" s="81"/>
      <c r="K642" s="54">
        <f t="shared" si="48"/>
        <v>0</v>
      </c>
      <c r="L642" s="81"/>
      <c r="M642" s="54">
        <f t="shared" si="49"/>
        <v>0</v>
      </c>
    </row>
    <row r="643" spans="1:13" x14ac:dyDescent="0.25">
      <c r="A643" s="39" t="str">
        <f t="shared" si="47"/>
        <v>FRONTIERAssertive Community Treatment (ACT)</v>
      </c>
      <c r="B643" s="51" t="s">
        <v>250</v>
      </c>
      <c r="C643" s="57" t="s">
        <v>60</v>
      </c>
      <c r="D643" s="57" t="s">
        <v>87</v>
      </c>
      <c r="E643" s="81"/>
      <c r="F643" s="81"/>
      <c r="G643" s="81"/>
      <c r="H643" s="87">
        <f t="shared" si="45"/>
        <v>0</v>
      </c>
      <c r="I643" s="87">
        <f t="shared" si="46"/>
        <v>0</v>
      </c>
      <c r="J643" s="81"/>
      <c r="K643" s="54">
        <f t="shared" si="48"/>
        <v>0</v>
      </c>
      <c r="L643" s="81"/>
      <c r="M643" s="54">
        <f t="shared" si="49"/>
        <v>0</v>
      </c>
    </row>
    <row r="644" spans="1:13" x14ac:dyDescent="0.25">
      <c r="A644" s="39" t="str">
        <f t="shared" si="47"/>
        <v>FRONTIERMulti-Systemic Therapy (MST)</v>
      </c>
      <c r="B644" s="51" t="s">
        <v>251</v>
      </c>
      <c r="C644" s="57" t="s">
        <v>60</v>
      </c>
      <c r="D644" s="57" t="s">
        <v>87</v>
      </c>
      <c r="E644" s="81"/>
      <c r="F644" s="81"/>
      <c r="G644" s="81"/>
      <c r="H644" s="87">
        <f t="shared" si="45"/>
        <v>0</v>
      </c>
      <c r="I644" s="87">
        <f t="shared" si="46"/>
        <v>0</v>
      </c>
      <c r="J644" s="81"/>
      <c r="K644" s="54">
        <f t="shared" si="48"/>
        <v>0</v>
      </c>
      <c r="L644" s="81"/>
      <c r="M644" s="54">
        <f t="shared" si="49"/>
        <v>0</v>
      </c>
    </row>
    <row r="645" spans="1:13" x14ac:dyDescent="0.25">
      <c r="A645" s="39" t="str">
        <f t="shared" si="47"/>
        <v>FRONTIERIntensive Outpatient Services</v>
      </c>
      <c r="B645" s="51" t="s">
        <v>47</v>
      </c>
      <c r="C645" s="57" t="s">
        <v>60</v>
      </c>
      <c r="D645" s="57" t="s">
        <v>87</v>
      </c>
      <c r="E645" s="81"/>
      <c r="F645" s="81"/>
      <c r="G645" s="81"/>
      <c r="H645" s="87">
        <f t="shared" si="45"/>
        <v>0</v>
      </c>
      <c r="I645" s="87">
        <f t="shared" si="46"/>
        <v>0</v>
      </c>
      <c r="J645" s="81"/>
      <c r="K645" s="54">
        <f t="shared" si="48"/>
        <v>0</v>
      </c>
      <c r="L645" s="81"/>
      <c r="M645" s="54">
        <f t="shared" si="49"/>
        <v>0</v>
      </c>
    </row>
    <row r="646" spans="1:13" x14ac:dyDescent="0.25">
      <c r="A646" s="39" t="str">
        <f t="shared" si="47"/>
        <v>FRONTIERMethadone Clinics</v>
      </c>
      <c r="B646" s="51" t="s">
        <v>48</v>
      </c>
      <c r="C646" s="57" t="s">
        <v>60</v>
      </c>
      <c r="D646" s="57" t="s">
        <v>87</v>
      </c>
      <c r="E646" s="81"/>
      <c r="F646" s="81"/>
      <c r="G646" s="81"/>
      <c r="H646" s="87">
        <f t="shared" si="45"/>
        <v>0</v>
      </c>
      <c r="I646" s="87">
        <f t="shared" si="46"/>
        <v>0</v>
      </c>
      <c r="J646" s="81"/>
      <c r="K646" s="54">
        <f t="shared" si="48"/>
        <v>0</v>
      </c>
      <c r="L646" s="81"/>
      <c r="M646" s="54">
        <f t="shared" si="49"/>
        <v>0</v>
      </c>
    </row>
    <row r="647" spans="1:13" x14ac:dyDescent="0.25">
      <c r="A647" s="39" t="str">
        <f t="shared" si="47"/>
        <v>FRONTIERFQHCs providing BH services</v>
      </c>
      <c r="B647" s="51" t="s">
        <v>49</v>
      </c>
      <c r="C647" s="57" t="s">
        <v>60</v>
      </c>
      <c r="D647" s="57" t="s">
        <v>87</v>
      </c>
      <c r="E647" s="81"/>
      <c r="F647" s="81"/>
      <c r="G647" s="81"/>
      <c r="H647" s="87">
        <f t="shared" si="45"/>
        <v>0</v>
      </c>
      <c r="I647" s="87">
        <f t="shared" si="46"/>
        <v>0</v>
      </c>
      <c r="J647" s="81"/>
      <c r="K647" s="54">
        <f t="shared" si="48"/>
        <v>0</v>
      </c>
      <c r="L647" s="81"/>
      <c r="M647" s="54">
        <f t="shared" si="49"/>
        <v>0</v>
      </c>
    </row>
    <row r="648" spans="1:13" x14ac:dyDescent="0.25">
      <c r="A648" s="39" t="str">
        <f t="shared" si="47"/>
        <v>FRONTIERRural Health Clinics providing BH Services</v>
      </c>
      <c r="B648" s="51" t="s">
        <v>50</v>
      </c>
      <c r="C648" s="57" t="s">
        <v>60</v>
      </c>
      <c r="D648" s="57" t="s">
        <v>87</v>
      </c>
      <c r="E648" s="81"/>
      <c r="F648" s="81"/>
      <c r="G648" s="81"/>
      <c r="H648" s="87">
        <f t="shared" si="45"/>
        <v>0</v>
      </c>
      <c r="I648" s="87">
        <f t="shared" si="46"/>
        <v>0</v>
      </c>
      <c r="J648" s="81"/>
      <c r="K648" s="54">
        <f t="shared" si="48"/>
        <v>0</v>
      </c>
      <c r="L648" s="81"/>
      <c r="M648" s="54">
        <f t="shared" si="49"/>
        <v>0</v>
      </c>
    </row>
    <row r="649" spans="1:13" x14ac:dyDescent="0.25">
      <c r="A649" s="39" t="str">
        <f t="shared" si="47"/>
        <v>FRONTIERPsychiatrists</v>
      </c>
      <c r="B649" s="51" t="s">
        <v>51</v>
      </c>
      <c r="C649" s="57" t="s">
        <v>60</v>
      </c>
      <c r="D649" s="57" t="s">
        <v>87</v>
      </c>
      <c r="E649" s="81"/>
      <c r="F649" s="81"/>
      <c r="G649" s="81"/>
      <c r="H649" s="87">
        <f t="shared" si="45"/>
        <v>0</v>
      </c>
      <c r="I649" s="87">
        <f t="shared" si="46"/>
        <v>0</v>
      </c>
      <c r="J649" s="81"/>
      <c r="K649" s="54">
        <f t="shared" si="48"/>
        <v>0</v>
      </c>
      <c r="L649" s="81"/>
      <c r="M649" s="54">
        <f t="shared" si="49"/>
        <v>0</v>
      </c>
    </row>
    <row r="650" spans="1:13" x14ac:dyDescent="0.25">
      <c r="A650" s="39" t="str">
        <f t="shared" si="47"/>
        <v>FRONTIERPsychologists</v>
      </c>
      <c r="B650" s="51" t="s">
        <v>52</v>
      </c>
      <c r="C650" s="57" t="s">
        <v>60</v>
      </c>
      <c r="D650" s="57" t="s">
        <v>87</v>
      </c>
      <c r="E650" s="81"/>
      <c r="F650" s="81"/>
      <c r="G650" s="81"/>
      <c r="H650" s="87">
        <f t="shared" ref="H650:H713" si="50">F650+G650</f>
        <v>0</v>
      </c>
      <c r="I650" s="87">
        <f t="shared" ref="I650:I713" si="51">J650+L650</f>
        <v>0</v>
      </c>
      <c r="J650" s="81"/>
      <c r="K650" s="54">
        <f t="shared" si="48"/>
        <v>0</v>
      </c>
      <c r="L650" s="81"/>
      <c r="M650" s="54">
        <f t="shared" si="49"/>
        <v>0</v>
      </c>
    </row>
    <row r="651" spans="1:13" x14ac:dyDescent="0.25">
      <c r="A651" s="39" t="str">
        <f t="shared" ref="A651:A714" si="52">C651&amp;B651</f>
        <v>FRONTIERSuboxone certified MDs</v>
      </c>
      <c r="B651" s="51" t="s">
        <v>53</v>
      </c>
      <c r="C651" s="57" t="s">
        <v>60</v>
      </c>
      <c r="D651" s="57" t="s">
        <v>87</v>
      </c>
      <c r="E651" s="81"/>
      <c r="F651" s="81"/>
      <c r="G651" s="81"/>
      <c r="H651" s="87">
        <f t="shared" si="50"/>
        <v>0</v>
      </c>
      <c r="I651" s="87">
        <f t="shared" si="51"/>
        <v>0</v>
      </c>
      <c r="J651" s="81"/>
      <c r="K651" s="54">
        <f t="shared" ref="K651:K714" si="53">IFERROR(ROUND(J651/$I651,3),0)</f>
        <v>0</v>
      </c>
      <c r="L651" s="81"/>
      <c r="M651" s="54">
        <f t="shared" ref="M651:M714" si="54">IFERROR(ROUND(L651/$I651,3),0)</f>
        <v>0</v>
      </c>
    </row>
    <row r="652" spans="1:13" x14ac:dyDescent="0.25">
      <c r="A652" s="39" t="str">
        <f t="shared" si="52"/>
        <v>FRONTIEROther Licensed Independent BH Practitioners</v>
      </c>
      <c r="B652" s="51" t="s">
        <v>242</v>
      </c>
      <c r="C652" s="57" t="s">
        <v>60</v>
      </c>
      <c r="D652" s="57" t="s">
        <v>87</v>
      </c>
      <c r="E652" s="81"/>
      <c r="F652" s="81"/>
      <c r="G652" s="81"/>
      <c r="H652" s="87">
        <f t="shared" si="50"/>
        <v>0</v>
      </c>
      <c r="I652" s="87">
        <f t="shared" si="51"/>
        <v>0</v>
      </c>
      <c r="J652" s="81"/>
      <c r="K652" s="54">
        <f t="shared" si="53"/>
        <v>0</v>
      </c>
      <c r="L652" s="81"/>
      <c r="M652" s="54">
        <f t="shared" si="54"/>
        <v>0</v>
      </c>
    </row>
    <row r="653" spans="1:13" x14ac:dyDescent="0.25">
      <c r="A653" s="39" t="str">
        <f t="shared" si="52"/>
        <v>FRONTIERInpatient Psychiatric Hospitals</v>
      </c>
      <c r="B653" s="51" t="s">
        <v>54</v>
      </c>
      <c r="C653" s="57" t="s">
        <v>60</v>
      </c>
      <c r="D653" s="57" t="s">
        <v>87</v>
      </c>
      <c r="E653" s="81"/>
      <c r="F653" s="81"/>
      <c r="G653" s="81"/>
      <c r="H653" s="87">
        <f t="shared" si="50"/>
        <v>0</v>
      </c>
      <c r="I653" s="87">
        <f t="shared" si="51"/>
        <v>0</v>
      </c>
      <c r="J653" s="81"/>
      <c r="K653" s="54">
        <f t="shared" si="53"/>
        <v>0</v>
      </c>
      <c r="L653" s="81"/>
      <c r="M653" s="54">
        <f t="shared" si="54"/>
        <v>0</v>
      </c>
    </row>
    <row r="654" spans="1:13" x14ac:dyDescent="0.25">
      <c r="A654" s="39" t="str">
        <f t="shared" si="52"/>
        <v>FRONTIERFreestanding Psychiatric Hospitals</v>
      </c>
      <c r="B654" s="51" t="s">
        <v>40</v>
      </c>
      <c r="C654" s="57" t="s">
        <v>60</v>
      </c>
      <c r="D654" s="57" t="s">
        <v>88</v>
      </c>
      <c r="E654" s="81"/>
      <c r="F654" s="81"/>
      <c r="G654" s="81"/>
      <c r="H654" s="87">
        <f t="shared" si="50"/>
        <v>0</v>
      </c>
      <c r="I654" s="87">
        <f t="shared" si="51"/>
        <v>0</v>
      </c>
      <c r="J654" s="81"/>
      <c r="K654" s="54">
        <f t="shared" si="53"/>
        <v>0</v>
      </c>
      <c r="L654" s="81"/>
      <c r="M654" s="54">
        <f t="shared" si="54"/>
        <v>0</v>
      </c>
    </row>
    <row r="655" spans="1:13" x14ac:dyDescent="0.25">
      <c r="A655" s="39" t="str">
        <f t="shared" si="52"/>
        <v>FRONTIERGeneral Hospitals with psychiatric units</v>
      </c>
      <c r="B655" s="51" t="s">
        <v>41</v>
      </c>
      <c r="C655" s="57" t="s">
        <v>60</v>
      </c>
      <c r="D655" s="57" t="s">
        <v>88</v>
      </c>
      <c r="E655" s="81"/>
      <c r="F655" s="81"/>
      <c r="G655" s="81"/>
      <c r="H655" s="87">
        <f t="shared" si="50"/>
        <v>0</v>
      </c>
      <c r="I655" s="87">
        <f t="shared" si="51"/>
        <v>0</v>
      </c>
      <c r="J655" s="81"/>
      <c r="K655" s="54">
        <f t="shared" si="53"/>
        <v>0</v>
      </c>
      <c r="L655" s="81"/>
      <c r="M655" s="54">
        <f t="shared" si="54"/>
        <v>0</v>
      </c>
    </row>
    <row r="656" spans="1:13" x14ac:dyDescent="0.25">
      <c r="A656" s="39" t="str">
        <f t="shared" si="52"/>
        <v>FRONTIERPartial Hospital Programs</v>
      </c>
      <c r="B656" s="51" t="s">
        <v>42</v>
      </c>
      <c r="C656" s="57" t="s">
        <v>60</v>
      </c>
      <c r="D656" s="57" t="s">
        <v>88</v>
      </c>
      <c r="E656" s="81"/>
      <c r="F656" s="81"/>
      <c r="G656" s="81"/>
      <c r="H656" s="87">
        <f t="shared" si="50"/>
        <v>0</v>
      </c>
      <c r="I656" s="87">
        <f t="shared" si="51"/>
        <v>0</v>
      </c>
      <c r="J656" s="81"/>
      <c r="K656" s="54">
        <f t="shared" si="53"/>
        <v>0</v>
      </c>
      <c r="L656" s="81"/>
      <c r="M656" s="54">
        <f t="shared" si="54"/>
        <v>0</v>
      </c>
    </row>
    <row r="657" spans="1:13" x14ac:dyDescent="0.25">
      <c r="A657" s="39" t="str">
        <f t="shared" si="52"/>
        <v>FRONTIERAccredited Residential Treatment Centers (ARTC)</v>
      </c>
      <c r="B657" s="51" t="s">
        <v>241</v>
      </c>
      <c r="C657" s="57" t="s">
        <v>60</v>
      </c>
      <c r="D657" s="57" t="s">
        <v>88</v>
      </c>
      <c r="E657" s="81"/>
      <c r="F657" s="81"/>
      <c r="G657" s="81"/>
      <c r="H657" s="87">
        <f t="shared" si="50"/>
        <v>0</v>
      </c>
      <c r="I657" s="87">
        <f t="shared" si="51"/>
        <v>0</v>
      </c>
      <c r="J657" s="81"/>
      <c r="K657" s="54">
        <f t="shared" si="53"/>
        <v>0</v>
      </c>
      <c r="L657" s="81"/>
      <c r="M657" s="54">
        <f t="shared" si="54"/>
        <v>0</v>
      </c>
    </row>
    <row r="658" spans="1:13" ht="25" x14ac:dyDescent="0.25">
      <c r="A658" s="39" t="str">
        <f t="shared" si="52"/>
        <v>FRONTIERNon-Accredited Residential Treatment Center &amp; Group Homes</v>
      </c>
      <c r="B658" s="51" t="s">
        <v>43</v>
      </c>
      <c r="C658" s="57" t="s">
        <v>60</v>
      </c>
      <c r="D658" s="57" t="s">
        <v>88</v>
      </c>
      <c r="E658" s="81"/>
      <c r="F658" s="81"/>
      <c r="G658" s="81"/>
      <c r="H658" s="87">
        <f t="shared" si="50"/>
        <v>0</v>
      </c>
      <c r="I658" s="87">
        <f t="shared" si="51"/>
        <v>0</v>
      </c>
      <c r="J658" s="81"/>
      <c r="K658" s="54">
        <f t="shared" si="53"/>
        <v>0</v>
      </c>
      <c r="L658" s="81"/>
      <c r="M658" s="54">
        <f t="shared" si="54"/>
        <v>0</v>
      </c>
    </row>
    <row r="659" spans="1:13" x14ac:dyDescent="0.25">
      <c r="A659" s="39" t="str">
        <f t="shared" si="52"/>
        <v>FRONTIERTreatment Foster Care I &amp; II</v>
      </c>
      <c r="B659" s="51" t="s">
        <v>94</v>
      </c>
      <c r="C659" s="57" t="s">
        <v>60</v>
      </c>
      <c r="D659" s="57" t="s">
        <v>88</v>
      </c>
      <c r="E659" s="81"/>
      <c r="F659" s="81"/>
      <c r="G659" s="81"/>
      <c r="H659" s="87">
        <f t="shared" si="50"/>
        <v>0</v>
      </c>
      <c r="I659" s="87">
        <f t="shared" si="51"/>
        <v>0</v>
      </c>
      <c r="J659" s="81"/>
      <c r="K659" s="54">
        <f t="shared" si="53"/>
        <v>0</v>
      </c>
      <c r="L659" s="81"/>
      <c r="M659" s="54">
        <f t="shared" si="54"/>
        <v>0</v>
      </c>
    </row>
    <row r="660" spans="1:13" x14ac:dyDescent="0.25">
      <c r="A660" s="39" t="str">
        <f t="shared" si="52"/>
        <v>FRONTIERCore Service Agencies</v>
      </c>
      <c r="B660" s="51" t="s">
        <v>44</v>
      </c>
      <c r="C660" s="57" t="s">
        <v>60</v>
      </c>
      <c r="D660" s="57" t="s">
        <v>88</v>
      </c>
      <c r="E660" s="81"/>
      <c r="F660" s="81"/>
      <c r="G660" s="81"/>
      <c r="H660" s="87">
        <f t="shared" si="50"/>
        <v>0</v>
      </c>
      <c r="I660" s="87">
        <f t="shared" si="51"/>
        <v>0</v>
      </c>
      <c r="J660" s="81"/>
      <c r="K660" s="54">
        <f t="shared" si="53"/>
        <v>0</v>
      </c>
      <c r="L660" s="81"/>
      <c r="M660" s="54">
        <f t="shared" si="54"/>
        <v>0</v>
      </c>
    </row>
    <row r="661" spans="1:13" x14ac:dyDescent="0.25">
      <c r="A661" s="39" t="str">
        <f t="shared" si="52"/>
        <v>FRONTIERCommunity Mental Health Centers</v>
      </c>
      <c r="B661" s="51" t="s">
        <v>93</v>
      </c>
      <c r="C661" s="57" t="s">
        <v>60</v>
      </c>
      <c r="D661" s="57" t="s">
        <v>88</v>
      </c>
      <c r="E661" s="81"/>
      <c r="F661" s="81"/>
      <c r="G661" s="81"/>
      <c r="H661" s="87">
        <f t="shared" si="50"/>
        <v>0</v>
      </c>
      <c r="I661" s="87">
        <f t="shared" si="51"/>
        <v>0</v>
      </c>
      <c r="J661" s="81"/>
      <c r="K661" s="54">
        <f t="shared" si="53"/>
        <v>0</v>
      </c>
      <c r="L661" s="81"/>
      <c r="M661" s="54">
        <f t="shared" si="54"/>
        <v>0</v>
      </c>
    </row>
    <row r="662" spans="1:13" x14ac:dyDescent="0.25">
      <c r="A662" s="39" t="str">
        <f t="shared" si="52"/>
        <v>FRONTIERIndian Health Service and Tribal 638s providing BH</v>
      </c>
      <c r="B662" s="51" t="s">
        <v>45</v>
      </c>
      <c r="C662" s="57" t="s">
        <v>60</v>
      </c>
      <c r="D662" s="57" t="s">
        <v>88</v>
      </c>
      <c r="E662" s="81"/>
      <c r="F662" s="81"/>
      <c r="G662" s="81"/>
      <c r="H662" s="87">
        <f t="shared" si="50"/>
        <v>0</v>
      </c>
      <c r="I662" s="87">
        <f t="shared" si="51"/>
        <v>0</v>
      </c>
      <c r="J662" s="81"/>
      <c r="K662" s="54">
        <f t="shared" si="53"/>
        <v>0</v>
      </c>
      <c r="L662" s="81"/>
      <c r="M662" s="54">
        <f t="shared" si="54"/>
        <v>0</v>
      </c>
    </row>
    <row r="663" spans="1:13" x14ac:dyDescent="0.25">
      <c r="A663" s="39" t="str">
        <f t="shared" si="52"/>
        <v>FRONTIEROutpatient Provider Agencies</v>
      </c>
      <c r="B663" s="51" t="s">
        <v>46</v>
      </c>
      <c r="C663" s="57" t="s">
        <v>60</v>
      </c>
      <c r="D663" s="57" t="s">
        <v>88</v>
      </c>
      <c r="E663" s="81"/>
      <c r="F663" s="81"/>
      <c r="G663" s="81"/>
      <c r="H663" s="87">
        <f t="shared" si="50"/>
        <v>0</v>
      </c>
      <c r="I663" s="87">
        <f t="shared" si="51"/>
        <v>0</v>
      </c>
      <c r="J663" s="81"/>
      <c r="K663" s="54">
        <f t="shared" si="53"/>
        <v>0</v>
      </c>
      <c r="L663" s="81"/>
      <c r="M663" s="54">
        <f t="shared" si="54"/>
        <v>0</v>
      </c>
    </row>
    <row r="664" spans="1:13" x14ac:dyDescent="0.25">
      <c r="A664" s="39" t="str">
        <f t="shared" si="52"/>
        <v>FRONTIERBehavioral Management Services (BMS)</v>
      </c>
      <c r="B664" s="51" t="s">
        <v>248</v>
      </c>
      <c r="C664" s="57" t="s">
        <v>60</v>
      </c>
      <c r="D664" s="57" t="s">
        <v>88</v>
      </c>
      <c r="E664" s="81"/>
      <c r="F664" s="81"/>
      <c r="G664" s="81"/>
      <c r="H664" s="87">
        <f t="shared" si="50"/>
        <v>0</v>
      </c>
      <c r="I664" s="87">
        <f t="shared" si="51"/>
        <v>0</v>
      </c>
      <c r="J664" s="81"/>
      <c r="K664" s="54">
        <f t="shared" si="53"/>
        <v>0</v>
      </c>
      <c r="L664" s="81"/>
      <c r="M664" s="54">
        <f t="shared" si="54"/>
        <v>0</v>
      </c>
    </row>
    <row r="665" spans="1:13" x14ac:dyDescent="0.25">
      <c r="A665" s="39" t="str">
        <f t="shared" si="52"/>
        <v>FRONTIERDay Treatment Services</v>
      </c>
      <c r="B665" s="51" t="s">
        <v>249</v>
      </c>
      <c r="C665" s="57" t="s">
        <v>60</v>
      </c>
      <c r="D665" s="57" t="s">
        <v>88</v>
      </c>
      <c r="E665" s="81"/>
      <c r="F665" s="81"/>
      <c r="G665" s="81"/>
      <c r="H665" s="87">
        <f t="shared" si="50"/>
        <v>0</v>
      </c>
      <c r="I665" s="87">
        <f t="shared" si="51"/>
        <v>0</v>
      </c>
      <c r="J665" s="81"/>
      <c r="K665" s="54">
        <f t="shared" si="53"/>
        <v>0</v>
      </c>
      <c r="L665" s="81"/>
      <c r="M665" s="54">
        <f t="shared" si="54"/>
        <v>0</v>
      </c>
    </row>
    <row r="666" spans="1:13" x14ac:dyDescent="0.25">
      <c r="A666" s="39" t="str">
        <f t="shared" si="52"/>
        <v>FRONTIERAssertive Community Treatment (ACT)</v>
      </c>
      <c r="B666" s="51" t="s">
        <v>250</v>
      </c>
      <c r="C666" s="57" t="s">
        <v>60</v>
      </c>
      <c r="D666" s="57" t="s">
        <v>88</v>
      </c>
      <c r="E666" s="81"/>
      <c r="F666" s="81"/>
      <c r="G666" s="81"/>
      <c r="H666" s="87">
        <f t="shared" si="50"/>
        <v>0</v>
      </c>
      <c r="I666" s="87">
        <f t="shared" si="51"/>
        <v>0</v>
      </c>
      <c r="J666" s="81"/>
      <c r="K666" s="54">
        <f t="shared" si="53"/>
        <v>0</v>
      </c>
      <c r="L666" s="81"/>
      <c r="M666" s="54">
        <f t="shared" si="54"/>
        <v>0</v>
      </c>
    </row>
    <row r="667" spans="1:13" x14ac:dyDescent="0.25">
      <c r="A667" s="39" t="str">
        <f t="shared" si="52"/>
        <v>FRONTIERMulti-Systemic Therapy (MST)</v>
      </c>
      <c r="B667" s="51" t="s">
        <v>251</v>
      </c>
      <c r="C667" s="57" t="s">
        <v>60</v>
      </c>
      <c r="D667" s="57" t="s">
        <v>88</v>
      </c>
      <c r="E667" s="81"/>
      <c r="F667" s="81"/>
      <c r="G667" s="81"/>
      <c r="H667" s="87">
        <f t="shared" si="50"/>
        <v>0</v>
      </c>
      <c r="I667" s="87">
        <f t="shared" si="51"/>
        <v>0</v>
      </c>
      <c r="J667" s="81"/>
      <c r="K667" s="54">
        <f t="shared" si="53"/>
        <v>0</v>
      </c>
      <c r="L667" s="81"/>
      <c r="M667" s="54">
        <f t="shared" si="54"/>
        <v>0</v>
      </c>
    </row>
    <row r="668" spans="1:13" x14ac:dyDescent="0.25">
      <c r="A668" s="39" t="str">
        <f t="shared" si="52"/>
        <v>FRONTIERIntensive Outpatient Services</v>
      </c>
      <c r="B668" s="51" t="s">
        <v>47</v>
      </c>
      <c r="C668" s="57" t="s">
        <v>60</v>
      </c>
      <c r="D668" s="57" t="s">
        <v>88</v>
      </c>
      <c r="E668" s="81"/>
      <c r="F668" s="81"/>
      <c r="G668" s="81"/>
      <c r="H668" s="87">
        <f t="shared" si="50"/>
        <v>0</v>
      </c>
      <c r="I668" s="87">
        <f t="shared" si="51"/>
        <v>0</v>
      </c>
      <c r="J668" s="81"/>
      <c r="K668" s="54">
        <f t="shared" si="53"/>
        <v>0</v>
      </c>
      <c r="L668" s="81"/>
      <c r="M668" s="54">
        <f t="shared" si="54"/>
        <v>0</v>
      </c>
    </row>
    <row r="669" spans="1:13" x14ac:dyDescent="0.25">
      <c r="A669" s="39" t="str">
        <f t="shared" si="52"/>
        <v>FRONTIERMethadone Clinics</v>
      </c>
      <c r="B669" s="51" t="s">
        <v>48</v>
      </c>
      <c r="C669" s="57" t="s">
        <v>60</v>
      </c>
      <c r="D669" s="57" t="s">
        <v>88</v>
      </c>
      <c r="E669" s="81"/>
      <c r="F669" s="81"/>
      <c r="G669" s="81"/>
      <c r="H669" s="87">
        <f t="shared" si="50"/>
        <v>0</v>
      </c>
      <c r="I669" s="87">
        <f t="shared" si="51"/>
        <v>0</v>
      </c>
      <c r="J669" s="81"/>
      <c r="K669" s="54">
        <f t="shared" si="53"/>
        <v>0</v>
      </c>
      <c r="L669" s="81"/>
      <c r="M669" s="54">
        <f t="shared" si="54"/>
        <v>0</v>
      </c>
    </row>
    <row r="670" spans="1:13" x14ac:dyDescent="0.25">
      <c r="A670" s="39" t="str">
        <f t="shared" si="52"/>
        <v>FRONTIERFQHCs providing BH services</v>
      </c>
      <c r="B670" s="51" t="s">
        <v>49</v>
      </c>
      <c r="C670" s="57" t="s">
        <v>60</v>
      </c>
      <c r="D670" s="57" t="s">
        <v>88</v>
      </c>
      <c r="E670" s="81"/>
      <c r="F670" s="81"/>
      <c r="G670" s="81"/>
      <c r="H670" s="87">
        <f t="shared" si="50"/>
        <v>0</v>
      </c>
      <c r="I670" s="87">
        <f t="shared" si="51"/>
        <v>0</v>
      </c>
      <c r="J670" s="81"/>
      <c r="K670" s="54">
        <f t="shared" si="53"/>
        <v>0</v>
      </c>
      <c r="L670" s="81"/>
      <c r="M670" s="54">
        <f t="shared" si="54"/>
        <v>0</v>
      </c>
    </row>
    <row r="671" spans="1:13" x14ac:dyDescent="0.25">
      <c r="A671" s="39" t="str">
        <f t="shared" si="52"/>
        <v>FRONTIERRural Health Clinics providing BH Services</v>
      </c>
      <c r="B671" s="51" t="s">
        <v>50</v>
      </c>
      <c r="C671" s="57" t="s">
        <v>60</v>
      </c>
      <c r="D671" s="57" t="s">
        <v>88</v>
      </c>
      <c r="E671" s="81"/>
      <c r="F671" s="81"/>
      <c r="G671" s="81"/>
      <c r="H671" s="87">
        <f t="shared" si="50"/>
        <v>0</v>
      </c>
      <c r="I671" s="87">
        <f t="shared" si="51"/>
        <v>0</v>
      </c>
      <c r="J671" s="81"/>
      <c r="K671" s="54">
        <f t="shared" si="53"/>
        <v>0</v>
      </c>
      <c r="L671" s="81"/>
      <c r="M671" s="54">
        <f t="shared" si="54"/>
        <v>0</v>
      </c>
    </row>
    <row r="672" spans="1:13" x14ac:dyDescent="0.25">
      <c r="A672" s="39" t="str">
        <f t="shared" si="52"/>
        <v>FRONTIERPsychiatrists</v>
      </c>
      <c r="B672" s="51" t="s">
        <v>51</v>
      </c>
      <c r="C672" s="57" t="s">
        <v>60</v>
      </c>
      <c r="D672" s="57" t="s">
        <v>88</v>
      </c>
      <c r="E672" s="81"/>
      <c r="F672" s="81"/>
      <c r="G672" s="81"/>
      <c r="H672" s="87">
        <f t="shared" si="50"/>
        <v>0</v>
      </c>
      <c r="I672" s="87">
        <f t="shared" si="51"/>
        <v>0</v>
      </c>
      <c r="J672" s="81"/>
      <c r="K672" s="54">
        <f t="shared" si="53"/>
        <v>0</v>
      </c>
      <c r="L672" s="81"/>
      <c r="M672" s="54">
        <f t="shared" si="54"/>
        <v>0</v>
      </c>
    </row>
    <row r="673" spans="1:13" x14ac:dyDescent="0.25">
      <c r="A673" s="39" t="str">
        <f t="shared" si="52"/>
        <v>FRONTIERPsychologists</v>
      </c>
      <c r="B673" s="51" t="s">
        <v>52</v>
      </c>
      <c r="C673" s="57" t="s">
        <v>60</v>
      </c>
      <c r="D673" s="57" t="s">
        <v>88</v>
      </c>
      <c r="E673" s="81"/>
      <c r="F673" s="81"/>
      <c r="G673" s="81"/>
      <c r="H673" s="87">
        <f t="shared" si="50"/>
        <v>0</v>
      </c>
      <c r="I673" s="87">
        <f t="shared" si="51"/>
        <v>0</v>
      </c>
      <c r="J673" s="81"/>
      <c r="K673" s="54">
        <f t="shared" si="53"/>
        <v>0</v>
      </c>
      <c r="L673" s="81"/>
      <c r="M673" s="54">
        <f t="shared" si="54"/>
        <v>0</v>
      </c>
    </row>
    <row r="674" spans="1:13" x14ac:dyDescent="0.25">
      <c r="A674" s="39" t="str">
        <f t="shared" si="52"/>
        <v>FRONTIERSuboxone certified MDs</v>
      </c>
      <c r="B674" s="51" t="s">
        <v>53</v>
      </c>
      <c r="C674" s="57" t="s">
        <v>60</v>
      </c>
      <c r="D674" s="57" t="s">
        <v>88</v>
      </c>
      <c r="E674" s="81"/>
      <c r="F674" s="81"/>
      <c r="G674" s="81"/>
      <c r="H674" s="87">
        <f t="shared" si="50"/>
        <v>0</v>
      </c>
      <c r="I674" s="87">
        <f t="shared" si="51"/>
        <v>0</v>
      </c>
      <c r="J674" s="81"/>
      <c r="K674" s="54">
        <f t="shared" si="53"/>
        <v>0</v>
      </c>
      <c r="L674" s="81"/>
      <c r="M674" s="54">
        <f t="shared" si="54"/>
        <v>0</v>
      </c>
    </row>
    <row r="675" spans="1:13" x14ac:dyDescent="0.25">
      <c r="A675" s="39" t="str">
        <f t="shared" si="52"/>
        <v>FRONTIEROther Licensed Independent BH Practitioners</v>
      </c>
      <c r="B675" s="51" t="s">
        <v>242</v>
      </c>
      <c r="C675" s="57" t="s">
        <v>60</v>
      </c>
      <c r="D675" s="57" t="s">
        <v>88</v>
      </c>
      <c r="E675" s="81"/>
      <c r="F675" s="81"/>
      <c r="G675" s="81"/>
      <c r="H675" s="87">
        <f t="shared" si="50"/>
        <v>0</v>
      </c>
      <c r="I675" s="87">
        <f t="shared" si="51"/>
        <v>0</v>
      </c>
      <c r="J675" s="81"/>
      <c r="K675" s="54">
        <f t="shared" si="53"/>
        <v>0</v>
      </c>
      <c r="L675" s="81"/>
      <c r="M675" s="54">
        <f t="shared" si="54"/>
        <v>0</v>
      </c>
    </row>
    <row r="676" spans="1:13" x14ac:dyDescent="0.25">
      <c r="A676" s="39" t="str">
        <f t="shared" si="52"/>
        <v>FRONTIERInpatient Psychiatric Hospitals</v>
      </c>
      <c r="B676" s="51" t="s">
        <v>54</v>
      </c>
      <c r="C676" s="57" t="s">
        <v>60</v>
      </c>
      <c r="D676" s="57" t="s">
        <v>88</v>
      </c>
      <c r="E676" s="81"/>
      <c r="F676" s="81"/>
      <c r="G676" s="81"/>
      <c r="H676" s="87">
        <f t="shared" si="50"/>
        <v>0</v>
      </c>
      <c r="I676" s="87">
        <f t="shared" si="51"/>
        <v>0</v>
      </c>
      <c r="J676" s="81"/>
      <c r="K676" s="54">
        <f t="shared" si="53"/>
        <v>0</v>
      </c>
      <c r="L676" s="81"/>
      <c r="M676" s="54">
        <f t="shared" si="54"/>
        <v>0</v>
      </c>
    </row>
    <row r="677" spans="1:13" x14ac:dyDescent="0.25">
      <c r="A677" s="39" t="str">
        <f t="shared" si="52"/>
        <v>FRONTIERFreestanding Psychiatric Hospitals</v>
      </c>
      <c r="B677" s="51" t="s">
        <v>40</v>
      </c>
      <c r="C677" s="57" t="s">
        <v>60</v>
      </c>
      <c r="D677" s="57" t="s">
        <v>89</v>
      </c>
      <c r="E677" s="81"/>
      <c r="F677" s="81"/>
      <c r="G677" s="81"/>
      <c r="H677" s="87">
        <f t="shared" si="50"/>
        <v>0</v>
      </c>
      <c r="I677" s="87">
        <f t="shared" si="51"/>
        <v>0</v>
      </c>
      <c r="J677" s="81"/>
      <c r="K677" s="54">
        <f t="shared" si="53"/>
        <v>0</v>
      </c>
      <c r="L677" s="81"/>
      <c r="M677" s="54">
        <f t="shared" si="54"/>
        <v>0</v>
      </c>
    </row>
    <row r="678" spans="1:13" x14ac:dyDescent="0.25">
      <c r="A678" s="39" t="str">
        <f t="shared" si="52"/>
        <v>FRONTIERGeneral Hospitals with psychiatric units</v>
      </c>
      <c r="B678" s="51" t="s">
        <v>41</v>
      </c>
      <c r="C678" s="57" t="s">
        <v>60</v>
      </c>
      <c r="D678" s="57" t="s">
        <v>89</v>
      </c>
      <c r="E678" s="81"/>
      <c r="F678" s="81"/>
      <c r="G678" s="81"/>
      <c r="H678" s="87">
        <f t="shared" si="50"/>
        <v>0</v>
      </c>
      <c r="I678" s="87">
        <f t="shared" si="51"/>
        <v>0</v>
      </c>
      <c r="J678" s="81"/>
      <c r="K678" s="54">
        <f t="shared" si="53"/>
        <v>0</v>
      </c>
      <c r="L678" s="81"/>
      <c r="M678" s="54">
        <f t="shared" si="54"/>
        <v>0</v>
      </c>
    </row>
    <row r="679" spans="1:13" x14ac:dyDescent="0.25">
      <c r="A679" s="39" t="str">
        <f t="shared" si="52"/>
        <v>FRONTIERPartial Hospital Programs</v>
      </c>
      <c r="B679" s="51" t="s">
        <v>42</v>
      </c>
      <c r="C679" s="57" t="s">
        <v>60</v>
      </c>
      <c r="D679" s="57" t="s">
        <v>89</v>
      </c>
      <c r="E679" s="81"/>
      <c r="F679" s="81"/>
      <c r="G679" s="81"/>
      <c r="H679" s="87">
        <f t="shared" si="50"/>
        <v>0</v>
      </c>
      <c r="I679" s="87">
        <f t="shared" si="51"/>
        <v>0</v>
      </c>
      <c r="J679" s="81"/>
      <c r="K679" s="54">
        <f t="shared" si="53"/>
        <v>0</v>
      </c>
      <c r="L679" s="81"/>
      <c r="M679" s="54">
        <f t="shared" si="54"/>
        <v>0</v>
      </c>
    </row>
    <row r="680" spans="1:13" x14ac:dyDescent="0.25">
      <c r="A680" s="39" t="str">
        <f t="shared" si="52"/>
        <v>FRONTIERAccredited Residential Treatment Centers (ARTC)</v>
      </c>
      <c r="B680" s="51" t="s">
        <v>241</v>
      </c>
      <c r="C680" s="57" t="s">
        <v>60</v>
      </c>
      <c r="D680" s="57" t="s">
        <v>89</v>
      </c>
      <c r="E680" s="81"/>
      <c r="F680" s="81"/>
      <c r="G680" s="81"/>
      <c r="H680" s="87">
        <f t="shared" si="50"/>
        <v>0</v>
      </c>
      <c r="I680" s="87">
        <f t="shared" si="51"/>
        <v>0</v>
      </c>
      <c r="J680" s="81"/>
      <c r="K680" s="54">
        <f t="shared" si="53"/>
        <v>0</v>
      </c>
      <c r="L680" s="81"/>
      <c r="M680" s="54">
        <f t="shared" si="54"/>
        <v>0</v>
      </c>
    </row>
    <row r="681" spans="1:13" ht="25" x14ac:dyDescent="0.25">
      <c r="A681" s="39" t="str">
        <f t="shared" si="52"/>
        <v>FRONTIERNon-Accredited Residential Treatment Center &amp; Group Homes</v>
      </c>
      <c r="B681" s="51" t="s">
        <v>43</v>
      </c>
      <c r="C681" s="57" t="s">
        <v>60</v>
      </c>
      <c r="D681" s="57" t="s">
        <v>89</v>
      </c>
      <c r="E681" s="81"/>
      <c r="F681" s="81"/>
      <c r="G681" s="81"/>
      <c r="H681" s="87">
        <f t="shared" si="50"/>
        <v>0</v>
      </c>
      <c r="I681" s="87">
        <f t="shared" si="51"/>
        <v>0</v>
      </c>
      <c r="J681" s="81"/>
      <c r="K681" s="54">
        <f t="shared" si="53"/>
        <v>0</v>
      </c>
      <c r="L681" s="81"/>
      <c r="M681" s="54">
        <f t="shared" si="54"/>
        <v>0</v>
      </c>
    </row>
    <row r="682" spans="1:13" x14ac:dyDescent="0.25">
      <c r="A682" s="39" t="str">
        <f t="shared" si="52"/>
        <v>FRONTIERTreatment Foster Care I &amp; II</v>
      </c>
      <c r="B682" s="51" t="s">
        <v>94</v>
      </c>
      <c r="C682" s="57" t="s">
        <v>60</v>
      </c>
      <c r="D682" s="57" t="s">
        <v>89</v>
      </c>
      <c r="E682" s="81"/>
      <c r="F682" s="81"/>
      <c r="G682" s="81"/>
      <c r="H682" s="87">
        <f t="shared" si="50"/>
        <v>0</v>
      </c>
      <c r="I682" s="87">
        <f t="shared" si="51"/>
        <v>0</v>
      </c>
      <c r="J682" s="81"/>
      <c r="K682" s="54">
        <f t="shared" si="53"/>
        <v>0</v>
      </c>
      <c r="L682" s="81"/>
      <c r="M682" s="54">
        <f t="shared" si="54"/>
        <v>0</v>
      </c>
    </row>
    <row r="683" spans="1:13" x14ac:dyDescent="0.25">
      <c r="A683" s="39" t="str">
        <f t="shared" si="52"/>
        <v>FRONTIERCore Service Agencies</v>
      </c>
      <c r="B683" s="51" t="s">
        <v>44</v>
      </c>
      <c r="C683" s="57" t="s">
        <v>60</v>
      </c>
      <c r="D683" s="57" t="s">
        <v>89</v>
      </c>
      <c r="E683" s="81"/>
      <c r="F683" s="81"/>
      <c r="G683" s="81"/>
      <c r="H683" s="87">
        <f t="shared" si="50"/>
        <v>0</v>
      </c>
      <c r="I683" s="87">
        <f t="shared" si="51"/>
        <v>0</v>
      </c>
      <c r="J683" s="81"/>
      <c r="K683" s="54">
        <f t="shared" si="53"/>
        <v>0</v>
      </c>
      <c r="L683" s="81"/>
      <c r="M683" s="54">
        <f t="shared" si="54"/>
        <v>0</v>
      </c>
    </row>
    <row r="684" spans="1:13" x14ac:dyDescent="0.25">
      <c r="A684" s="39" t="str">
        <f t="shared" si="52"/>
        <v>FRONTIERCommunity Mental Health Centers</v>
      </c>
      <c r="B684" s="51" t="s">
        <v>93</v>
      </c>
      <c r="C684" s="57" t="s">
        <v>60</v>
      </c>
      <c r="D684" s="57" t="s">
        <v>89</v>
      </c>
      <c r="E684" s="81"/>
      <c r="F684" s="81"/>
      <c r="G684" s="81"/>
      <c r="H684" s="87">
        <f t="shared" si="50"/>
        <v>0</v>
      </c>
      <c r="I684" s="87">
        <f t="shared" si="51"/>
        <v>0</v>
      </c>
      <c r="J684" s="81"/>
      <c r="K684" s="54">
        <f t="shared" si="53"/>
        <v>0</v>
      </c>
      <c r="L684" s="81"/>
      <c r="M684" s="54">
        <f t="shared" si="54"/>
        <v>0</v>
      </c>
    </row>
    <row r="685" spans="1:13" x14ac:dyDescent="0.25">
      <c r="A685" s="39" t="str">
        <f t="shared" si="52"/>
        <v>FRONTIERIndian Health Service and Tribal 638s providing BH</v>
      </c>
      <c r="B685" s="51" t="s">
        <v>45</v>
      </c>
      <c r="C685" s="57" t="s">
        <v>60</v>
      </c>
      <c r="D685" s="57" t="s">
        <v>89</v>
      </c>
      <c r="E685" s="81"/>
      <c r="F685" s="81"/>
      <c r="G685" s="81"/>
      <c r="H685" s="87">
        <f t="shared" si="50"/>
        <v>0</v>
      </c>
      <c r="I685" s="87">
        <f t="shared" si="51"/>
        <v>0</v>
      </c>
      <c r="J685" s="81"/>
      <c r="K685" s="54">
        <f t="shared" si="53"/>
        <v>0</v>
      </c>
      <c r="L685" s="81"/>
      <c r="M685" s="54">
        <f t="shared" si="54"/>
        <v>0</v>
      </c>
    </row>
    <row r="686" spans="1:13" x14ac:dyDescent="0.25">
      <c r="A686" s="39" t="str">
        <f t="shared" si="52"/>
        <v>FRONTIEROutpatient Provider Agencies</v>
      </c>
      <c r="B686" s="51" t="s">
        <v>46</v>
      </c>
      <c r="C686" s="57" t="s">
        <v>60</v>
      </c>
      <c r="D686" s="57" t="s">
        <v>89</v>
      </c>
      <c r="E686" s="81"/>
      <c r="F686" s="81"/>
      <c r="G686" s="81"/>
      <c r="H686" s="87">
        <f t="shared" si="50"/>
        <v>0</v>
      </c>
      <c r="I686" s="87">
        <f t="shared" si="51"/>
        <v>0</v>
      </c>
      <c r="J686" s="81"/>
      <c r="K686" s="54">
        <f t="shared" si="53"/>
        <v>0</v>
      </c>
      <c r="L686" s="81"/>
      <c r="M686" s="54">
        <f t="shared" si="54"/>
        <v>0</v>
      </c>
    </row>
    <row r="687" spans="1:13" x14ac:dyDescent="0.25">
      <c r="A687" s="39" t="str">
        <f t="shared" si="52"/>
        <v>FRONTIERBehavioral Management Services (BMS)</v>
      </c>
      <c r="B687" s="51" t="s">
        <v>248</v>
      </c>
      <c r="C687" s="57" t="s">
        <v>60</v>
      </c>
      <c r="D687" s="57" t="s">
        <v>89</v>
      </c>
      <c r="E687" s="81"/>
      <c r="F687" s="81"/>
      <c r="G687" s="81"/>
      <c r="H687" s="87">
        <f t="shared" si="50"/>
        <v>0</v>
      </c>
      <c r="I687" s="87">
        <f t="shared" si="51"/>
        <v>0</v>
      </c>
      <c r="J687" s="81"/>
      <c r="K687" s="54">
        <f t="shared" si="53"/>
        <v>0</v>
      </c>
      <c r="L687" s="81"/>
      <c r="M687" s="54">
        <f t="shared" si="54"/>
        <v>0</v>
      </c>
    </row>
    <row r="688" spans="1:13" x14ac:dyDescent="0.25">
      <c r="A688" s="39" t="str">
        <f t="shared" si="52"/>
        <v>FRONTIERDay Treatment Services</v>
      </c>
      <c r="B688" s="51" t="s">
        <v>249</v>
      </c>
      <c r="C688" s="57" t="s">
        <v>60</v>
      </c>
      <c r="D688" s="57" t="s">
        <v>89</v>
      </c>
      <c r="E688" s="81"/>
      <c r="F688" s="81"/>
      <c r="G688" s="81"/>
      <c r="H688" s="87">
        <f t="shared" si="50"/>
        <v>0</v>
      </c>
      <c r="I688" s="87">
        <f t="shared" si="51"/>
        <v>0</v>
      </c>
      <c r="J688" s="81"/>
      <c r="K688" s="54">
        <f t="shared" si="53"/>
        <v>0</v>
      </c>
      <c r="L688" s="81"/>
      <c r="M688" s="54">
        <f t="shared" si="54"/>
        <v>0</v>
      </c>
    </row>
    <row r="689" spans="1:13" x14ac:dyDescent="0.25">
      <c r="A689" s="39" t="str">
        <f t="shared" si="52"/>
        <v>FRONTIERAssertive Community Treatment (ACT)</v>
      </c>
      <c r="B689" s="51" t="s">
        <v>250</v>
      </c>
      <c r="C689" s="57" t="s">
        <v>60</v>
      </c>
      <c r="D689" s="57" t="s">
        <v>89</v>
      </c>
      <c r="E689" s="81"/>
      <c r="F689" s="81"/>
      <c r="G689" s="81"/>
      <c r="H689" s="87">
        <f t="shared" si="50"/>
        <v>0</v>
      </c>
      <c r="I689" s="87">
        <f t="shared" si="51"/>
        <v>0</v>
      </c>
      <c r="J689" s="81"/>
      <c r="K689" s="54">
        <f t="shared" si="53"/>
        <v>0</v>
      </c>
      <c r="L689" s="81"/>
      <c r="M689" s="54">
        <f t="shared" si="54"/>
        <v>0</v>
      </c>
    </row>
    <row r="690" spans="1:13" x14ac:dyDescent="0.25">
      <c r="A690" s="39" t="str">
        <f t="shared" si="52"/>
        <v>FRONTIERMulti-Systemic Therapy (MST)</v>
      </c>
      <c r="B690" s="51" t="s">
        <v>251</v>
      </c>
      <c r="C690" s="57" t="s">
        <v>60</v>
      </c>
      <c r="D690" s="57" t="s">
        <v>89</v>
      </c>
      <c r="E690" s="81"/>
      <c r="F690" s="81"/>
      <c r="G690" s="81"/>
      <c r="H690" s="87">
        <f t="shared" si="50"/>
        <v>0</v>
      </c>
      <c r="I690" s="87">
        <f t="shared" si="51"/>
        <v>0</v>
      </c>
      <c r="J690" s="81"/>
      <c r="K690" s="54">
        <f t="shared" si="53"/>
        <v>0</v>
      </c>
      <c r="L690" s="81"/>
      <c r="M690" s="54">
        <f t="shared" si="54"/>
        <v>0</v>
      </c>
    </row>
    <row r="691" spans="1:13" x14ac:dyDescent="0.25">
      <c r="A691" s="39" t="str">
        <f t="shared" si="52"/>
        <v>FRONTIERIntensive Outpatient Services</v>
      </c>
      <c r="B691" s="51" t="s">
        <v>47</v>
      </c>
      <c r="C691" s="57" t="s">
        <v>60</v>
      </c>
      <c r="D691" s="57" t="s">
        <v>89</v>
      </c>
      <c r="E691" s="81"/>
      <c r="F691" s="81"/>
      <c r="G691" s="81"/>
      <c r="H691" s="87">
        <f t="shared" si="50"/>
        <v>0</v>
      </c>
      <c r="I691" s="87">
        <f t="shared" si="51"/>
        <v>0</v>
      </c>
      <c r="J691" s="81"/>
      <c r="K691" s="54">
        <f t="shared" si="53"/>
        <v>0</v>
      </c>
      <c r="L691" s="81"/>
      <c r="M691" s="54">
        <f t="shared" si="54"/>
        <v>0</v>
      </c>
    </row>
    <row r="692" spans="1:13" x14ac:dyDescent="0.25">
      <c r="A692" s="39" t="str">
        <f t="shared" si="52"/>
        <v>FRONTIERMethadone Clinics</v>
      </c>
      <c r="B692" s="51" t="s">
        <v>48</v>
      </c>
      <c r="C692" s="57" t="s">
        <v>60</v>
      </c>
      <c r="D692" s="57" t="s">
        <v>89</v>
      </c>
      <c r="E692" s="81"/>
      <c r="F692" s="81"/>
      <c r="G692" s="81"/>
      <c r="H692" s="87">
        <f t="shared" si="50"/>
        <v>0</v>
      </c>
      <c r="I692" s="87">
        <f t="shared" si="51"/>
        <v>0</v>
      </c>
      <c r="J692" s="81"/>
      <c r="K692" s="54">
        <f t="shared" si="53"/>
        <v>0</v>
      </c>
      <c r="L692" s="81"/>
      <c r="M692" s="54">
        <f t="shared" si="54"/>
        <v>0</v>
      </c>
    </row>
    <row r="693" spans="1:13" x14ac:dyDescent="0.25">
      <c r="A693" s="39" t="str">
        <f t="shared" si="52"/>
        <v>FRONTIERFQHCs providing BH services</v>
      </c>
      <c r="B693" s="51" t="s">
        <v>49</v>
      </c>
      <c r="C693" s="57" t="s">
        <v>60</v>
      </c>
      <c r="D693" s="57" t="s">
        <v>89</v>
      </c>
      <c r="E693" s="81"/>
      <c r="F693" s="81"/>
      <c r="G693" s="81"/>
      <c r="H693" s="87">
        <f t="shared" si="50"/>
        <v>0</v>
      </c>
      <c r="I693" s="87">
        <f t="shared" si="51"/>
        <v>0</v>
      </c>
      <c r="J693" s="81"/>
      <c r="K693" s="54">
        <f t="shared" si="53"/>
        <v>0</v>
      </c>
      <c r="L693" s="81"/>
      <c r="M693" s="54">
        <f t="shared" si="54"/>
        <v>0</v>
      </c>
    </row>
    <row r="694" spans="1:13" x14ac:dyDescent="0.25">
      <c r="A694" s="39" t="str">
        <f t="shared" si="52"/>
        <v>FRONTIERRural Health Clinics providing BH Services</v>
      </c>
      <c r="B694" s="51" t="s">
        <v>50</v>
      </c>
      <c r="C694" s="57" t="s">
        <v>60</v>
      </c>
      <c r="D694" s="57" t="s">
        <v>89</v>
      </c>
      <c r="E694" s="81"/>
      <c r="F694" s="81"/>
      <c r="G694" s="81"/>
      <c r="H694" s="87">
        <f t="shared" si="50"/>
        <v>0</v>
      </c>
      <c r="I694" s="87">
        <f t="shared" si="51"/>
        <v>0</v>
      </c>
      <c r="J694" s="81"/>
      <c r="K694" s="54">
        <f t="shared" si="53"/>
        <v>0</v>
      </c>
      <c r="L694" s="81"/>
      <c r="M694" s="54">
        <f t="shared" si="54"/>
        <v>0</v>
      </c>
    </row>
    <row r="695" spans="1:13" x14ac:dyDescent="0.25">
      <c r="A695" s="39" t="str">
        <f t="shared" si="52"/>
        <v>FRONTIERPsychiatrists</v>
      </c>
      <c r="B695" s="51" t="s">
        <v>51</v>
      </c>
      <c r="C695" s="57" t="s">
        <v>60</v>
      </c>
      <c r="D695" s="57" t="s">
        <v>89</v>
      </c>
      <c r="E695" s="81"/>
      <c r="F695" s="81"/>
      <c r="G695" s="81"/>
      <c r="H695" s="87">
        <f t="shared" si="50"/>
        <v>0</v>
      </c>
      <c r="I695" s="87">
        <f t="shared" si="51"/>
        <v>0</v>
      </c>
      <c r="J695" s="81"/>
      <c r="K695" s="54">
        <f t="shared" si="53"/>
        <v>0</v>
      </c>
      <c r="L695" s="81"/>
      <c r="M695" s="54">
        <f t="shared" si="54"/>
        <v>0</v>
      </c>
    </row>
    <row r="696" spans="1:13" x14ac:dyDescent="0.25">
      <c r="A696" s="39" t="str">
        <f t="shared" si="52"/>
        <v>FRONTIERPsychologists</v>
      </c>
      <c r="B696" s="51" t="s">
        <v>52</v>
      </c>
      <c r="C696" s="57" t="s">
        <v>60</v>
      </c>
      <c r="D696" s="57" t="s">
        <v>89</v>
      </c>
      <c r="E696" s="81"/>
      <c r="F696" s="81"/>
      <c r="G696" s="81"/>
      <c r="H696" s="87">
        <f t="shared" si="50"/>
        <v>0</v>
      </c>
      <c r="I696" s="87">
        <f t="shared" si="51"/>
        <v>0</v>
      </c>
      <c r="J696" s="81"/>
      <c r="K696" s="54">
        <f t="shared" si="53"/>
        <v>0</v>
      </c>
      <c r="L696" s="81"/>
      <c r="M696" s="54">
        <f t="shared" si="54"/>
        <v>0</v>
      </c>
    </row>
    <row r="697" spans="1:13" x14ac:dyDescent="0.25">
      <c r="A697" s="39" t="str">
        <f t="shared" si="52"/>
        <v>FRONTIERSuboxone certified MDs</v>
      </c>
      <c r="B697" s="51" t="s">
        <v>53</v>
      </c>
      <c r="C697" s="57" t="s">
        <v>60</v>
      </c>
      <c r="D697" s="57" t="s">
        <v>89</v>
      </c>
      <c r="E697" s="81"/>
      <c r="F697" s="81"/>
      <c r="G697" s="81"/>
      <c r="H697" s="87">
        <f t="shared" si="50"/>
        <v>0</v>
      </c>
      <c r="I697" s="87">
        <f t="shared" si="51"/>
        <v>0</v>
      </c>
      <c r="J697" s="81"/>
      <c r="K697" s="54">
        <f t="shared" si="53"/>
        <v>0</v>
      </c>
      <c r="L697" s="81"/>
      <c r="M697" s="54">
        <f t="shared" si="54"/>
        <v>0</v>
      </c>
    </row>
    <row r="698" spans="1:13" x14ac:dyDescent="0.25">
      <c r="A698" s="39" t="str">
        <f t="shared" si="52"/>
        <v>FRONTIEROther Licensed Independent BH Practitioners</v>
      </c>
      <c r="B698" s="51" t="s">
        <v>242</v>
      </c>
      <c r="C698" s="57" t="s">
        <v>60</v>
      </c>
      <c r="D698" s="57" t="s">
        <v>89</v>
      </c>
      <c r="E698" s="81"/>
      <c r="F698" s="81"/>
      <c r="G698" s="81"/>
      <c r="H698" s="87">
        <f t="shared" si="50"/>
        <v>0</v>
      </c>
      <c r="I698" s="87">
        <f t="shared" si="51"/>
        <v>0</v>
      </c>
      <c r="J698" s="81"/>
      <c r="K698" s="54">
        <f t="shared" si="53"/>
        <v>0</v>
      </c>
      <c r="L698" s="81"/>
      <c r="M698" s="54">
        <f t="shared" si="54"/>
        <v>0</v>
      </c>
    </row>
    <row r="699" spans="1:13" x14ac:dyDescent="0.25">
      <c r="A699" s="39" t="str">
        <f t="shared" si="52"/>
        <v>FRONTIERInpatient Psychiatric Hospitals</v>
      </c>
      <c r="B699" s="51" t="s">
        <v>54</v>
      </c>
      <c r="C699" s="57" t="s">
        <v>60</v>
      </c>
      <c r="D699" s="57" t="s">
        <v>89</v>
      </c>
      <c r="E699" s="81"/>
      <c r="F699" s="81"/>
      <c r="G699" s="81"/>
      <c r="H699" s="87">
        <f t="shared" si="50"/>
        <v>0</v>
      </c>
      <c r="I699" s="87">
        <f t="shared" si="51"/>
        <v>0</v>
      </c>
      <c r="J699" s="81"/>
      <c r="K699" s="54">
        <f t="shared" si="53"/>
        <v>0</v>
      </c>
      <c r="L699" s="81"/>
      <c r="M699" s="54">
        <f t="shared" si="54"/>
        <v>0</v>
      </c>
    </row>
    <row r="700" spans="1:13" x14ac:dyDescent="0.25">
      <c r="A700" s="39" t="str">
        <f t="shared" si="52"/>
        <v>FRONTIERFreestanding Psychiatric Hospitals</v>
      </c>
      <c r="B700" s="51" t="s">
        <v>40</v>
      </c>
      <c r="C700" s="57" t="s">
        <v>60</v>
      </c>
      <c r="D700" s="57" t="s">
        <v>90</v>
      </c>
      <c r="E700" s="81"/>
      <c r="F700" s="81"/>
      <c r="G700" s="81"/>
      <c r="H700" s="87">
        <f t="shared" si="50"/>
        <v>0</v>
      </c>
      <c r="I700" s="87">
        <f t="shared" si="51"/>
        <v>0</v>
      </c>
      <c r="J700" s="81"/>
      <c r="K700" s="54">
        <f t="shared" si="53"/>
        <v>0</v>
      </c>
      <c r="L700" s="81"/>
      <c r="M700" s="54">
        <f t="shared" si="54"/>
        <v>0</v>
      </c>
    </row>
    <row r="701" spans="1:13" x14ac:dyDescent="0.25">
      <c r="A701" s="39" t="str">
        <f t="shared" si="52"/>
        <v>FRONTIERGeneral Hospitals with psychiatric units</v>
      </c>
      <c r="B701" s="51" t="s">
        <v>41</v>
      </c>
      <c r="C701" s="57" t="s">
        <v>60</v>
      </c>
      <c r="D701" s="57" t="s">
        <v>90</v>
      </c>
      <c r="E701" s="81"/>
      <c r="F701" s="81"/>
      <c r="G701" s="81"/>
      <c r="H701" s="87">
        <f t="shared" si="50"/>
        <v>0</v>
      </c>
      <c r="I701" s="87">
        <f t="shared" si="51"/>
        <v>0</v>
      </c>
      <c r="J701" s="81"/>
      <c r="K701" s="54">
        <f t="shared" si="53"/>
        <v>0</v>
      </c>
      <c r="L701" s="81"/>
      <c r="M701" s="54">
        <f t="shared" si="54"/>
        <v>0</v>
      </c>
    </row>
    <row r="702" spans="1:13" x14ac:dyDescent="0.25">
      <c r="A702" s="39" t="str">
        <f t="shared" si="52"/>
        <v>FRONTIERPartial Hospital Programs</v>
      </c>
      <c r="B702" s="51" t="s">
        <v>42</v>
      </c>
      <c r="C702" s="57" t="s">
        <v>60</v>
      </c>
      <c r="D702" s="57" t="s">
        <v>90</v>
      </c>
      <c r="E702" s="81"/>
      <c r="F702" s="81"/>
      <c r="G702" s="81"/>
      <c r="H702" s="87">
        <f t="shared" si="50"/>
        <v>0</v>
      </c>
      <c r="I702" s="87">
        <f t="shared" si="51"/>
        <v>0</v>
      </c>
      <c r="J702" s="81"/>
      <c r="K702" s="54">
        <f t="shared" si="53"/>
        <v>0</v>
      </c>
      <c r="L702" s="81"/>
      <c r="M702" s="54">
        <f t="shared" si="54"/>
        <v>0</v>
      </c>
    </row>
    <row r="703" spans="1:13" x14ac:dyDescent="0.25">
      <c r="A703" s="39" t="str">
        <f t="shared" si="52"/>
        <v>FRONTIERAccredited Residential Treatment Centers (ARTC)</v>
      </c>
      <c r="B703" s="51" t="s">
        <v>241</v>
      </c>
      <c r="C703" s="57" t="s">
        <v>60</v>
      </c>
      <c r="D703" s="57" t="s">
        <v>90</v>
      </c>
      <c r="E703" s="81"/>
      <c r="F703" s="81"/>
      <c r="G703" s="81"/>
      <c r="H703" s="87">
        <f t="shared" si="50"/>
        <v>0</v>
      </c>
      <c r="I703" s="87">
        <f t="shared" si="51"/>
        <v>0</v>
      </c>
      <c r="J703" s="81"/>
      <c r="K703" s="54">
        <f t="shared" si="53"/>
        <v>0</v>
      </c>
      <c r="L703" s="81"/>
      <c r="M703" s="54">
        <f t="shared" si="54"/>
        <v>0</v>
      </c>
    </row>
    <row r="704" spans="1:13" ht="25" x14ac:dyDescent="0.25">
      <c r="A704" s="39" t="str">
        <f t="shared" si="52"/>
        <v>FRONTIERNon-Accredited Residential Treatment Center &amp; Group Homes</v>
      </c>
      <c r="B704" s="51" t="s">
        <v>43</v>
      </c>
      <c r="C704" s="57" t="s">
        <v>60</v>
      </c>
      <c r="D704" s="57" t="s">
        <v>90</v>
      </c>
      <c r="E704" s="81"/>
      <c r="F704" s="81"/>
      <c r="G704" s="81"/>
      <c r="H704" s="87">
        <f t="shared" si="50"/>
        <v>0</v>
      </c>
      <c r="I704" s="87">
        <f t="shared" si="51"/>
        <v>0</v>
      </c>
      <c r="J704" s="81"/>
      <c r="K704" s="54">
        <f t="shared" si="53"/>
        <v>0</v>
      </c>
      <c r="L704" s="81"/>
      <c r="M704" s="54">
        <f t="shared" si="54"/>
        <v>0</v>
      </c>
    </row>
    <row r="705" spans="1:13" x14ac:dyDescent="0.25">
      <c r="A705" s="39" t="str">
        <f t="shared" si="52"/>
        <v>FRONTIERTreatment Foster Care I &amp; II</v>
      </c>
      <c r="B705" s="51" t="s">
        <v>94</v>
      </c>
      <c r="C705" s="57" t="s">
        <v>60</v>
      </c>
      <c r="D705" s="57" t="s">
        <v>90</v>
      </c>
      <c r="E705" s="81"/>
      <c r="F705" s="81"/>
      <c r="G705" s="81"/>
      <c r="H705" s="87">
        <f t="shared" si="50"/>
        <v>0</v>
      </c>
      <c r="I705" s="87">
        <f t="shared" si="51"/>
        <v>0</v>
      </c>
      <c r="J705" s="81"/>
      <c r="K705" s="54">
        <f t="shared" si="53"/>
        <v>0</v>
      </c>
      <c r="L705" s="81"/>
      <c r="M705" s="54">
        <f t="shared" si="54"/>
        <v>0</v>
      </c>
    </row>
    <row r="706" spans="1:13" x14ac:dyDescent="0.25">
      <c r="A706" s="39" t="str">
        <f t="shared" si="52"/>
        <v>FRONTIERCore Service Agencies</v>
      </c>
      <c r="B706" s="51" t="s">
        <v>44</v>
      </c>
      <c r="C706" s="57" t="s">
        <v>60</v>
      </c>
      <c r="D706" s="57" t="s">
        <v>90</v>
      </c>
      <c r="E706" s="81"/>
      <c r="F706" s="81"/>
      <c r="G706" s="81"/>
      <c r="H706" s="87">
        <f t="shared" si="50"/>
        <v>0</v>
      </c>
      <c r="I706" s="87">
        <f t="shared" si="51"/>
        <v>0</v>
      </c>
      <c r="J706" s="81"/>
      <c r="K706" s="54">
        <f t="shared" si="53"/>
        <v>0</v>
      </c>
      <c r="L706" s="81"/>
      <c r="M706" s="54">
        <f t="shared" si="54"/>
        <v>0</v>
      </c>
    </row>
    <row r="707" spans="1:13" x14ac:dyDescent="0.25">
      <c r="A707" s="39" t="str">
        <f t="shared" si="52"/>
        <v>FRONTIERCommunity Mental Health Centers</v>
      </c>
      <c r="B707" s="51" t="s">
        <v>93</v>
      </c>
      <c r="C707" s="57" t="s">
        <v>60</v>
      </c>
      <c r="D707" s="57" t="s">
        <v>90</v>
      </c>
      <c r="E707" s="81"/>
      <c r="F707" s="81"/>
      <c r="G707" s="81"/>
      <c r="H707" s="87">
        <f t="shared" si="50"/>
        <v>0</v>
      </c>
      <c r="I707" s="87">
        <f t="shared" si="51"/>
        <v>0</v>
      </c>
      <c r="J707" s="81"/>
      <c r="K707" s="54">
        <f t="shared" si="53"/>
        <v>0</v>
      </c>
      <c r="L707" s="81"/>
      <c r="M707" s="54">
        <f t="shared" si="54"/>
        <v>0</v>
      </c>
    </row>
    <row r="708" spans="1:13" x14ac:dyDescent="0.25">
      <c r="A708" s="39" t="str">
        <f t="shared" si="52"/>
        <v>FRONTIERIndian Health Service and Tribal 638s providing BH</v>
      </c>
      <c r="B708" s="51" t="s">
        <v>45</v>
      </c>
      <c r="C708" s="57" t="s">
        <v>60</v>
      </c>
      <c r="D708" s="57" t="s">
        <v>90</v>
      </c>
      <c r="E708" s="81"/>
      <c r="F708" s="81"/>
      <c r="G708" s="81"/>
      <c r="H708" s="87">
        <f t="shared" si="50"/>
        <v>0</v>
      </c>
      <c r="I708" s="87">
        <f t="shared" si="51"/>
        <v>0</v>
      </c>
      <c r="J708" s="81"/>
      <c r="K708" s="54">
        <f t="shared" si="53"/>
        <v>0</v>
      </c>
      <c r="L708" s="81"/>
      <c r="M708" s="54">
        <f t="shared" si="54"/>
        <v>0</v>
      </c>
    </row>
    <row r="709" spans="1:13" x14ac:dyDescent="0.25">
      <c r="A709" s="39" t="str">
        <f t="shared" si="52"/>
        <v>FRONTIEROutpatient Provider Agencies</v>
      </c>
      <c r="B709" s="51" t="s">
        <v>46</v>
      </c>
      <c r="C709" s="57" t="s">
        <v>60</v>
      </c>
      <c r="D709" s="57" t="s">
        <v>90</v>
      </c>
      <c r="E709" s="81"/>
      <c r="F709" s="81"/>
      <c r="G709" s="81"/>
      <c r="H709" s="87">
        <f t="shared" si="50"/>
        <v>0</v>
      </c>
      <c r="I709" s="87">
        <f t="shared" si="51"/>
        <v>0</v>
      </c>
      <c r="J709" s="81"/>
      <c r="K709" s="54">
        <f t="shared" si="53"/>
        <v>0</v>
      </c>
      <c r="L709" s="81"/>
      <c r="M709" s="54">
        <f t="shared" si="54"/>
        <v>0</v>
      </c>
    </row>
    <row r="710" spans="1:13" x14ac:dyDescent="0.25">
      <c r="A710" s="39" t="str">
        <f t="shared" si="52"/>
        <v>FRONTIERBehavioral Management Services (BMS)</v>
      </c>
      <c r="B710" s="51" t="s">
        <v>248</v>
      </c>
      <c r="C710" s="57" t="s">
        <v>60</v>
      </c>
      <c r="D710" s="57" t="s">
        <v>90</v>
      </c>
      <c r="E710" s="81"/>
      <c r="F710" s="81"/>
      <c r="G710" s="81"/>
      <c r="H710" s="87">
        <f t="shared" si="50"/>
        <v>0</v>
      </c>
      <c r="I710" s="87">
        <f t="shared" si="51"/>
        <v>0</v>
      </c>
      <c r="J710" s="81"/>
      <c r="K710" s="54">
        <f t="shared" si="53"/>
        <v>0</v>
      </c>
      <c r="L710" s="81"/>
      <c r="M710" s="54">
        <f t="shared" si="54"/>
        <v>0</v>
      </c>
    </row>
    <row r="711" spans="1:13" x14ac:dyDescent="0.25">
      <c r="A711" s="39" t="str">
        <f t="shared" si="52"/>
        <v>FRONTIERDay Treatment Services</v>
      </c>
      <c r="B711" s="51" t="s">
        <v>249</v>
      </c>
      <c r="C711" s="57" t="s">
        <v>60</v>
      </c>
      <c r="D711" s="57" t="s">
        <v>90</v>
      </c>
      <c r="E711" s="81"/>
      <c r="F711" s="81"/>
      <c r="G711" s="81"/>
      <c r="H711" s="87">
        <f t="shared" si="50"/>
        <v>0</v>
      </c>
      <c r="I711" s="87">
        <f t="shared" si="51"/>
        <v>0</v>
      </c>
      <c r="J711" s="81"/>
      <c r="K711" s="54">
        <f t="shared" si="53"/>
        <v>0</v>
      </c>
      <c r="L711" s="81"/>
      <c r="M711" s="54">
        <f t="shared" si="54"/>
        <v>0</v>
      </c>
    </row>
    <row r="712" spans="1:13" x14ac:dyDescent="0.25">
      <c r="A712" s="39" t="str">
        <f t="shared" si="52"/>
        <v>FRONTIERAssertive Community Treatment (ACT)</v>
      </c>
      <c r="B712" s="51" t="s">
        <v>250</v>
      </c>
      <c r="C712" s="57" t="s">
        <v>60</v>
      </c>
      <c r="D712" s="57" t="s">
        <v>90</v>
      </c>
      <c r="E712" s="81"/>
      <c r="F712" s="81"/>
      <c r="G712" s="81"/>
      <c r="H712" s="87">
        <f t="shared" si="50"/>
        <v>0</v>
      </c>
      <c r="I712" s="87">
        <f t="shared" si="51"/>
        <v>0</v>
      </c>
      <c r="J712" s="81"/>
      <c r="K712" s="54">
        <f t="shared" si="53"/>
        <v>0</v>
      </c>
      <c r="L712" s="81"/>
      <c r="M712" s="54">
        <f t="shared" si="54"/>
        <v>0</v>
      </c>
    </row>
    <row r="713" spans="1:13" x14ac:dyDescent="0.25">
      <c r="A713" s="39" t="str">
        <f t="shared" si="52"/>
        <v>FRONTIERMulti-Systemic Therapy (MST)</v>
      </c>
      <c r="B713" s="51" t="s">
        <v>251</v>
      </c>
      <c r="C713" s="57" t="s">
        <v>60</v>
      </c>
      <c r="D713" s="57" t="s">
        <v>90</v>
      </c>
      <c r="E713" s="81"/>
      <c r="F713" s="81"/>
      <c r="G713" s="81"/>
      <c r="H713" s="87">
        <f t="shared" si="50"/>
        <v>0</v>
      </c>
      <c r="I713" s="87">
        <f t="shared" si="51"/>
        <v>0</v>
      </c>
      <c r="J713" s="81"/>
      <c r="K713" s="54">
        <f t="shared" si="53"/>
        <v>0</v>
      </c>
      <c r="L713" s="81"/>
      <c r="M713" s="54">
        <f t="shared" si="54"/>
        <v>0</v>
      </c>
    </row>
    <row r="714" spans="1:13" x14ac:dyDescent="0.25">
      <c r="A714" s="39" t="str">
        <f t="shared" si="52"/>
        <v>FRONTIERIntensive Outpatient Services</v>
      </c>
      <c r="B714" s="51" t="s">
        <v>47</v>
      </c>
      <c r="C714" s="57" t="s">
        <v>60</v>
      </c>
      <c r="D714" s="57" t="s">
        <v>90</v>
      </c>
      <c r="E714" s="81"/>
      <c r="F714" s="81"/>
      <c r="G714" s="81"/>
      <c r="H714" s="87">
        <f t="shared" ref="H714:H768" si="55">F714+G714</f>
        <v>0</v>
      </c>
      <c r="I714" s="87">
        <f t="shared" ref="I714:I768" si="56">J714+L714</f>
        <v>0</v>
      </c>
      <c r="J714" s="81"/>
      <c r="K714" s="54">
        <f t="shared" si="53"/>
        <v>0</v>
      </c>
      <c r="L714" s="81"/>
      <c r="M714" s="54">
        <f t="shared" si="54"/>
        <v>0</v>
      </c>
    </row>
    <row r="715" spans="1:13" x14ac:dyDescent="0.25">
      <c r="A715" s="39" t="str">
        <f t="shared" ref="A715:A768" si="57">C715&amp;B715</f>
        <v>FRONTIERMethadone Clinics</v>
      </c>
      <c r="B715" s="51" t="s">
        <v>48</v>
      </c>
      <c r="C715" s="57" t="s">
        <v>60</v>
      </c>
      <c r="D715" s="57" t="s">
        <v>90</v>
      </c>
      <c r="E715" s="81"/>
      <c r="F715" s="81"/>
      <c r="G715" s="81"/>
      <c r="H715" s="87">
        <f t="shared" si="55"/>
        <v>0</v>
      </c>
      <c r="I715" s="87">
        <f t="shared" si="56"/>
        <v>0</v>
      </c>
      <c r="J715" s="81"/>
      <c r="K715" s="54">
        <f t="shared" ref="K715:K768" si="58">IFERROR(ROUND(J715/$I715,3),0)</f>
        <v>0</v>
      </c>
      <c r="L715" s="81"/>
      <c r="M715" s="54">
        <f t="shared" ref="M715:M768" si="59">IFERROR(ROUND(L715/$I715,3),0)</f>
        <v>0</v>
      </c>
    </row>
    <row r="716" spans="1:13" x14ac:dyDescent="0.25">
      <c r="A716" s="39" t="str">
        <f t="shared" si="57"/>
        <v>FRONTIERFQHCs providing BH services</v>
      </c>
      <c r="B716" s="51" t="s">
        <v>49</v>
      </c>
      <c r="C716" s="57" t="s">
        <v>60</v>
      </c>
      <c r="D716" s="57" t="s">
        <v>90</v>
      </c>
      <c r="E716" s="81"/>
      <c r="F716" s="81"/>
      <c r="G716" s="81"/>
      <c r="H716" s="87">
        <f t="shared" si="55"/>
        <v>0</v>
      </c>
      <c r="I716" s="87">
        <f t="shared" si="56"/>
        <v>0</v>
      </c>
      <c r="J716" s="81"/>
      <c r="K716" s="54">
        <f t="shared" si="58"/>
        <v>0</v>
      </c>
      <c r="L716" s="81"/>
      <c r="M716" s="54">
        <f t="shared" si="59"/>
        <v>0</v>
      </c>
    </row>
    <row r="717" spans="1:13" x14ac:dyDescent="0.25">
      <c r="A717" s="39" t="str">
        <f t="shared" si="57"/>
        <v>FRONTIERRural Health Clinics providing BH Services</v>
      </c>
      <c r="B717" s="51" t="s">
        <v>50</v>
      </c>
      <c r="C717" s="57" t="s">
        <v>60</v>
      </c>
      <c r="D717" s="57" t="s">
        <v>90</v>
      </c>
      <c r="E717" s="81"/>
      <c r="F717" s="81"/>
      <c r="G717" s="81"/>
      <c r="H717" s="87">
        <f t="shared" si="55"/>
        <v>0</v>
      </c>
      <c r="I717" s="87">
        <f t="shared" si="56"/>
        <v>0</v>
      </c>
      <c r="J717" s="81"/>
      <c r="K717" s="54">
        <f t="shared" si="58"/>
        <v>0</v>
      </c>
      <c r="L717" s="81"/>
      <c r="M717" s="54">
        <f t="shared" si="59"/>
        <v>0</v>
      </c>
    </row>
    <row r="718" spans="1:13" x14ac:dyDescent="0.25">
      <c r="A718" s="39" t="str">
        <f t="shared" si="57"/>
        <v>FRONTIERPsychiatrists</v>
      </c>
      <c r="B718" s="51" t="s">
        <v>51</v>
      </c>
      <c r="C718" s="57" t="s">
        <v>60</v>
      </c>
      <c r="D718" s="57" t="s">
        <v>90</v>
      </c>
      <c r="E718" s="81"/>
      <c r="F718" s="81"/>
      <c r="G718" s="81"/>
      <c r="H718" s="87">
        <f t="shared" si="55"/>
        <v>0</v>
      </c>
      <c r="I718" s="87">
        <f t="shared" si="56"/>
        <v>0</v>
      </c>
      <c r="J718" s="81"/>
      <c r="K718" s="54">
        <f t="shared" si="58"/>
        <v>0</v>
      </c>
      <c r="L718" s="81"/>
      <c r="M718" s="54">
        <f t="shared" si="59"/>
        <v>0</v>
      </c>
    </row>
    <row r="719" spans="1:13" x14ac:dyDescent="0.25">
      <c r="A719" s="39" t="str">
        <f t="shared" si="57"/>
        <v>FRONTIERPsychologists</v>
      </c>
      <c r="B719" s="51" t="s">
        <v>52</v>
      </c>
      <c r="C719" s="57" t="s">
        <v>60</v>
      </c>
      <c r="D719" s="57" t="s">
        <v>90</v>
      </c>
      <c r="E719" s="81"/>
      <c r="F719" s="81"/>
      <c r="G719" s="81"/>
      <c r="H719" s="87">
        <f t="shared" si="55"/>
        <v>0</v>
      </c>
      <c r="I719" s="87">
        <f t="shared" si="56"/>
        <v>0</v>
      </c>
      <c r="J719" s="81"/>
      <c r="K719" s="54">
        <f t="shared" si="58"/>
        <v>0</v>
      </c>
      <c r="L719" s="81"/>
      <c r="M719" s="54">
        <f t="shared" si="59"/>
        <v>0</v>
      </c>
    </row>
    <row r="720" spans="1:13" x14ac:dyDescent="0.25">
      <c r="A720" s="39" t="str">
        <f t="shared" si="57"/>
        <v>FRONTIERSuboxone certified MDs</v>
      </c>
      <c r="B720" s="51" t="s">
        <v>53</v>
      </c>
      <c r="C720" s="57" t="s">
        <v>60</v>
      </c>
      <c r="D720" s="57" t="s">
        <v>90</v>
      </c>
      <c r="E720" s="81"/>
      <c r="F720" s="81"/>
      <c r="G720" s="81"/>
      <c r="H720" s="87">
        <f t="shared" si="55"/>
        <v>0</v>
      </c>
      <c r="I720" s="87">
        <f t="shared" si="56"/>
        <v>0</v>
      </c>
      <c r="J720" s="81"/>
      <c r="K720" s="54">
        <f t="shared" si="58"/>
        <v>0</v>
      </c>
      <c r="L720" s="81"/>
      <c r="M720" s="54">
        <f t="shared" si="59"/>
        <v>0</v>
      </c>
    </row>
    <row r="721" spans="1:13" x14ac:dyDescent="0.25">
      <c r="A721" s="39" t="str">
        <f t="shared" si="57"/>
        <v>FRONTIEROther Licensed Independent BH Practitioners</v>
      </c>
      <c r="B721" s="51" t="s">
        <v>242</v>
      </c>
      <c r="C721" s="57" t="s">
        <v>60</v>
      </c>
      <c r="D721" s="57" t="s">
        <v>90</v>
      </c>
      <c r="E721" s="81"/>
      <c r="F721" s="81"/>
      <c r="G721" s="81"/>
      <c r="H721" s="87">
        <f t="shared" si="55"/>
        <v>0</v>
      </c>
      <c r="I721" s="87">
        <f t="shared" si="56"/>
        <v>0</v>
      </c>
      <c r="J721" s="81"/>
      <c r="K721" s="54">
        <f t="shared" si="58"/>
        <v>0</v>
      </c>
      <c r="L721" s="81"/>
      <c r="M721" s="54">
        <f t="shared" si="59"/>
        <v>0</v>
      </c>
    </row>
    <row r="722" spans="1:13" x14ac:dyDescent="0.25">
      <c r="A722" s="39" t="str">
        <f t="shared" si="57"/>
        <v>FRONTIERInpatient Psychiatric Hospitals</v>
      </c>
      <c r="B722" s="51" t="s">
        <v>54</v>
      </c>
      <c r="C722" s="57" t="s">
        <v>60</v>
      </c>
      <c r="D722" s="57" t="s">
        <v>90</v>
      </c>
      <c r="E722" s="81"/>
      <c r="F722" s="81"/>
      <c r="G722" s="81"/>
      <c r="H722" s="87">
        <f t="shared" si="55"/>
        <v>0</v>
      </c>
      <c r="I722" s="87">
        <f t="shared" si="56"/>
        <v>0</v>
      </c>
      <c r="J722" s="81"/>
      <c r="K722" s="54">
        <f t="shared" si="58"/>
        <v>0</v>
      </c>
      <c r="L722" s="81"/>
      <c r="M722" s="54">
        <f t="shared" si="59"/>
        <v>0</v>
      </c>
    </row>
    <row r="723" spans="1:13" x14ac:dyDescent="0.25">
      <c r="A723" s="39" t="str">
        <f t="shared" si="57"/>
        <v>FRONTIERFreestanding Psychiatric Hospitals</v>
      </c>
      <c r="B723" s="51" t="s">
        <v>40</v>
      </c>
      <c r="C723" s="57" t="s">
        <v>60</v>
      </c>
      <c r="D723" s="57" t="s">
        <v>91</v>
      </c>
      <c r="E723" s="81"/>
      <c r="F723" s="81"/>
      <c r="G723" s="81"/>
      <c r="H723" s="87">
        <f t="shared" si="55"/>
        <v>0</v>
      </c>
      <c r="I723" s="87">
        <f t="shared" si="56"/>
        <v>0</v>
      </c>
      <c r="J723" s="81"/>
      <c r="K723" s="54">
        <f t="shared" si="58"/>
        <v>0</v>
      </c>
      <c r="L723" s="81"/>
      <c r="M723" s="54">
        <f t="shared" si="59"/>
        <v>0</v>
      </c>
    </row>
    <row r="724" spans="1:13" x14ac:dyDescent="0.25">
      <c r="A724" s="39" t="str">
        <f t="shared" si="57"/>
        <v>FRONTIERGeneral Hospitals with psychiatric units</v>
      </c>
      <c r="B724" s="51" t="s">
        <v>41</v>
      </c>
      <c r="C724" s="57" t="s">
        <v>60</v>
      </c>
      <c r="D724" s="57" t="s">
        <v>91</v>
      </c>
      <c r="E724" s="81"/>
      <c r="F724" s="81"/>
      <c r="G724" s="81"/>
      <c r="H724" s="87">
        <f t="shared" si="55"/>
        <v>0</v>
      </c>
      <c r="I724" s="87">
        <f t="shared" si="56"/>
        <v>0</v>
      </c>
      <c r="J724" s="81"/>
      <c r="K724" s="54">
        <f t="shared" si="58"/>
        <v>0</v>
      </c>
      <c r="L724" s="81"/>
      <c r="M724" s="54">
        <f t="shared" si="59"/>
        <v>0</v>
      </c>
    </row>
    <row r="725" spans="1:13" x14ac:dyDescent="0.25">
      <c r="A725" s="39" t="str">
        <f t="shared" si="57"/>
        <v>FRONTIERPartial Hospital Programs</v>
      </c>
      <c r="B725" s="51" t="s">
        <v>42</v>
      </c>
      <c r="C725" s="57" t="s">
        <v>60</v>
      </c>
      <c r="D725" s="57" t="s">
        <v>91</v>
      </c>
      <c r="E725" s="81"/>
      <c r="F725" s="81"/>
      <c r="G725" s="81"/>
      <c r="H725" s="87">
        <f t="shared" si="55"/>
        <v>0</v>
      </c>
      <c r="I725" s="87">
        <f t="shared" si="56"/>
        <v>0</v>
      </c>
      <c r="J725" s="81"/>
      <c r="K725" s="54">
        <f t="shared" si="58"/>
        <v>0</v>
      </c>
      <c r="L725" s="81"/>
      <c r="M725" s="54">
        <f t="shared" si="59"/>
        <v>0</v>
      </c>
    </row>
    <row r="726" spans="1:13" x14ac:dyDescent="0.25">
      <c r="A726" s="39" t="str">
        <f t="shared" si="57"/>
        <v>FRONTIERAccredited Residential Treatment Centers (ARTC)</v>
      </c>
      <c r="B726" s="51" t="s">
        <v>241</v>
      </c>
      <c r="C726" s="57" t="s">
        <v>60</v>
      </c>
      <c r="D726" s="57" t="s">
        <v>91</v>
      </c>
      <c r="E726" s="81"/>
      <c r="F726" s="81"/>
      <c r="G726" s="81"/>
      <c r="H726" s="87">
        <f t="shared" si="55"/>
        <v>0</v>
      </c>
      <c r="I726" s="87">
        <f t="shared" si="56"/>
        <v>0</v>
      </c>
      <c r="J726" s="81"/>
      <c r="K726" s="54">
        <f t="shared" si="58"/>
        <v>0</v>
      </c>
      <c r="L726" s="81"/>
      <c r="M726" s="54">
        <f t="shared" si="59"/>
        <v>0</v>
      </c>
    </row>
    <row r="727" spans="1:13" ht="25" x14ac:dyDescent="0.25">
      <c r="A727" s="39" t="str">
        <f t="shared" si="57"/>
        <v>FRONTIERNon-Accredited Residential Treatment Center &amp; Group Homes</v>
      </c>
      <c r="B727" s="51" t="s">
        <v>43</v>
      </c>
      <c r="C727" s="57" t="s">
        <v>60</v>
      </c>
      <c r="D727" s="57" t="s">
        <v>91</v>
      </c>
      <c r="E727" s="81"/>
      <c r="F727" s="81"/>
      <c r="G727" s="81"/>
      <c r="H727" s="87">
        <f t="shared" si="55"/>
        <v>0</v>
      </c>
      <c r="I727" s="87">
        <f t="shared" si="56"/>
        <v>0</v>
      </c>
      <c r="J727" s="81"/>
      <c r="K727" s="54">
        <f t="shared" si="58"/>
        <v>0</v>
      </c>
      <c r="L727" s="81"/>
      <c r="M727" s="54">
        <f t="shared" si="59"/>
        <v>0</v>
      </c>
    </row>
    <row r="728" spans="1:13" x14ac:dyDescent="0.25">
      <c r="A728" s="39" t="str">
        <f t="shared" si="57"/>
        <v>FRONTIERTreatment Foster Care I &amp; II</v>
      </c>
      <c r="B728" s="51" t="s">
        <v>94</v>
      </c>
      <c r="C728" s="57" t="s">
        <v>60</v>
      </c>
      <c r="D728" s="57" t="s">
        <v>91</v>
      </c>
      <c r="E728" s="81"/>
      <c r="F728" s="81"/>
      <c r="G728" s="81"/>
      <c r="H728" s="87">
        <f t="shared" si="55"/>
        <v>0</v>
      </c>
      <c r="I728" s="87">
        <f t="shared" si="56"/>
        <v>0</v>
      </c>
      <c r="J728" s="81"/>
      <c r="K728" s="54">
        <f t="shared" si="58"/>
        <v>0</v>
      </c>
      <c r="L728" s="81"/>
      <c r="M728" s="54">
        <f t="shared" si="59"/>
        <v>0</v>
      </c>
    </row>
    <row r="729" spans="1:13" x14ac:dyDescent="0.25">
      <c r="A729" s="39" t="str">
        <f t="shared" si="57"/>
        <v>FRONTIERCore Service Agencies</v>
      </c>
      <c r="B729" s="51" t="s">
        <v>44</v>
      </c>
      <c r="C729" s="57" t="s">
        <v>60</v>
      </c>
      <c r="D729" s="57" t="s">
        <v>91</v>
      </c>
      <c r="E729" s="81"/>
      <c r="F729" s="81"/>
      <c r="G729" s="81"/>
      <c r="H729" s="87">
        <f t="shared" si="55"/>
        <v>0</v>
      </c>
      <c r="I729" s="87">
        <f t="shared" si="56"/>
        <v>0</v>
      </c>
      <c r="J729" s="81"/>
      <c r="K729" s="54">
        <f t="shared" si="58"/>
        <v>0</v>
      </c>
      <c r="L729" s="81"/>
      <c r="M729" s="54">
        <f t="shared" si="59"/>
        <v>0</v>
      </c>
    </row>
    <row r="730" spans="1:13" x14ac:dyDescent="0.25">
      <c r="A730" s="39" t="str">
        <f t="shared" si="57"/>
        <v>FRONTIERCommunity Mental Health Centers</v>
      </c>
      <c r="B730" s="51" t="s">
        <v>93</v>
      </c>
      <c r="C730" s="57" t="s">
        <v>60</v>
      </c>
      <c r="D730" s="57" t="s">
        <v>91</v>
      </c>
      <c r="E730" s="81"/>
      <c r="F730" s="81"/>
      <c r="G730" s="81"/>
      <c r="H730" s="87">
        <f t="shared" si="55"/>
        <v>0</v>
      </c>
      <c r="I730" s="87">
        <f t="shared" si="56"/>
        <v>0</v>
      </c>
      <c r="J730" s="81"/>
      <c r="K730" s="54">
        <f t="shared" si="58"/>
        <v>0</v>
      </c>
      <c r="L730" s="81"/>
      <c r="M730" s="54">
        <f t="shared" si="59"/>
        <v>0</v>
      </c>
    </row>
    <row r="731" spans="1:13" x14ac:dyDescent="0.25">
      <c r="A731" s="39" t="str">
        <f t="shared" si="57"/>
        <v>FRONTIERIndian Health Service and Tribal 638s providing BH</v>
      </c>
      <c r="B731" s="51" t="s">
        <v>45</v>
      </c>
      <c r="C731" s="57" t="s">
        <v>60</v>
      </c>
      <c r="D731" s="57" t="s">
        <v>91</v>
      </c>
      <c r="E731" s="81"/>
      <c r="F731" s="81"/>
      <c r="G731" s="81"/>
      <c r="H731" s="87">
        <f t="shared" si="55"/>
        <v>0</v>
      </c>
      <c r="I731" s="87">
        <f t="shared" si="56"/>
        <v>0</v>
      </c>
      <c r="J731" s="81"/>
      <c r="K731" s="54">
        <f t="shared" si="58"/>
        <v>0</v>
      </c>
      <c r="L731" s="81"/>
      <c r="M731" s="54">
        <f t="shared" si="59"/>
        <v>0</v>
      </c>
    </row>
    <row r="732" spans="1:13" x14ac:dyDescent="0.25">
      <c r="A732" s="39" t="str">
        <f t="shared" si="57"/>
        <v>FRONTIEROutpatient Provider Agencies</v>
      </c>
      <c r="B732" s="51" t="s">
        <v>46</v>
      </c>
      <c r="C732" s="57" t="s">
        <v>60</v>
      </c>
      <c r="D732" s="57" t="s">
        <v>91</v>
      </c>
      <c r="E732" s="81"/>
      <c r="F732" s="81"/>
      <c r="G732" s="81"/>
      <c r="H732" s="87">
        <f t="shared" si="55"/>
        <v>0</v>
      </c>
      <c r="I732" s="87">
        <f t="shared" si="56"/>
        <v>0</v>
      </c>
      <c r="J732" s="81"/>
      <c r="K732" s="54">
        <f t="shared" si="58"/>
        <v>0</v>
      </c>
      <c r="L732" s="81"/>
      <c r="M732" s="54">
        <f t="shared" si="59"/>
        <v>0</v>
      </c>
    </row>
    <row r="733" spans="1:13" x14ac:dyDescent="0.25">
      <c r="A733" s="39" t="str">
        <f t="shared" si="57"/>
        <v>FRONTIERBehavioral Management Services (BMS)</v>
      </c>
      <c r="B733" s="51" t="s">
        <v>248</v>
      </c>
      <c r="C733" s="57" t="s">
        <v>60</v>
      </c>
      <c r="D733" s="57" t="s">
        <v>91</v>
      </c>
      <c r="E733" s="81"/>
      <c r="F733" s="81"/>
      <c r="G733" s="81"/>
      <c r="H733" s="87">
        <f t="shared" si="55"/>
        <v>0</v>
      </c>
      <c r="I733" s="87">
        <f t="shared" si="56"/>
        <v>0</v>
      </c>
      <c r="J733" s="81"/>
      <c r="K733" s="54">
        <f t="shared" si="58"/>
        <v>0</v>
      </c>
      <c r="L733" s="81"/>
      <c r="M733" s="54">
        <f t="shared" si="59"/>
        <v>0</v>
      </c>
    </row>
    <row r="734" spans="1:13" x14ac:dyDescent="0.25">
      <c r="A734" s="39" t="str">
        <f t="shared" si="57"/>
        <v>FRONTIERDay Treatment Services</v>
      </c>
      <c r="B734" s="51" t="s">
        <v>249</v>
      </c>
      <c r="C734" s="57" t="s">
        <v>60</v>
      </c>
      <c r="D734" s="57" t="s">
        <v>91</v>
      </c>
      <c r="E734" s="81"/>
      <c r="F734" s="81"/>
      <c r="G734" s="81"/>
      <c r="H734" s="87">
        <f t="shared" si="55"/>
        <v>0</v>
      </c>
      <c r="I734" s="87">
        <f t="shared" si="56"/>
        <v>0</v>
      </c>
      <c r="J734" s="81"/>
      <c r="K734" s="54">
        <f t="shared" si="58"/>
        <v>0</v>
      </c>
      <c r="L734" s="81"/>
      <c r="M734" s="54">
        <f t="shared" si="59"/>
        <v>0</v>
      </c>
    </row>
    <row r="735" spans="1:13" x14ac:dyDescent="0.25">
      <c r="A735" s="39" t="str">
        <f t="shared" si="57"/>
        <v>FRONTIERAssertive Community Treatment (ACT)</v>
      </c>
      <c r="B735" s="51" t="s">
        <v>250</v>
      </c>
      <c r="C735" s="57" t="s">
        <v>60</v>
      </c>
      <c r="D735" s="57" t="s">
        <v>91</v>
      </c>
      <c r="E735" s="81"/>
      <c r="F735" s="81"/>
      <c r="G735" s="81"/>
      <c r="H735" s="87">
        <f t="shared" si="55"/>
        <v>0</v>
      </c>
      <c r="I735" s="87">
        <f t="shared" si="56"/>
        <v>0</v>
      </c>
      <c r="J735" s="81"/>
      <c r="K735" s="54">
        <f t="shared" si="58"/>
        <v>0</v>
      </c>
      <c r="L735" s="81"/>
      <c r="M735" s="54">
        <f t="shared" si="59"/>
        <v>0</v>
      </c>
    </row>
    <row r="736" spans="1:13" x14ac:dyDescent="0.25">
      <c r="A736" s="39" t="str">
        <f t="shared" si="57"/>
        <v>FRONTIERMulti-Systemic Therapy (MST)</v>
      </c>
      <c r="B736" s="51" t="s">
        <v>251</v>
      </c>
      <c r="C736" s="57" t="s">
        <v>60</v>
      </c>
      <c r="D736" s="57" t="s">
        <v>91</v>
      </c>
      <c r="E736" s="81"/>
      <c r="F736" s="81"/>
      <c r="G736" s="81"/>
      <c r="H736" s="87">
        <f t="shared" si="55"/>
        <v>0</v>
      </c>
      <c r="I736" s="87">
        <f t="shared" si="56"/>
        <v>0</v>
      </c>
      <c r="J736" s="81"/>
      <c r="K736" s="54">
        <f t="shared" si="58"/>
        <v>0</v>
      </c>
      <c r="L736" s="81"/>
      <c r="M736" s="54">
        <f t="shared" si="59"/>
        <v>0</v>
      </c>
    </row>
    <row r="737" spans="1:13" x14ac:dyDescent="0.25">
      <c r="A737" s="39" t="str">
        <f t="shared" si="57"/>
        <v>FRONTIERIntensive Outpatient Services</v>
      </c>
      <c r="B737" s="51" t="s">
        <v>47</v>
      </c>
      <c r="C737" s="57" t="s">
        <v>60</v>
      </c>
      <c r="D737" s="57" t="s">
        <v>91</v>
      </c>
      <c r="E737" s="81"/>
      <c r="F737" s="81"/>
      <c r="G737" s="81"/>
      <c r="H737" s="87">
        <f t="shared" si="55"/>
        <v>0</v>
      </c>
      <c r="I737" s="87">
        <f t="shared" si="56"/>
        <v>0</v>
      </c>
      <c r="J737" s="81"/>
      <c r="K737" s="54">
        <f t="shared" si="58"/>
        <v>0</v>
      </c>
      <c r="L737" s="81"/>
      <c r="M737" s="54">
        <f t="shared" si="59"/>
        <v>0</v>
      </c>
    </row>
    <row r="738" spans="1:13" x14ac:dyDescent="0.25">
      <c r="A738" s="39" t="str">
        <f t="shared" si="57"/>
        <v>FRONTIERMethadone Clinics</v>
      </c>
      <c r="B738" s="51" t="s">
        <v>48</v>
      </c>
      <c r="C738" s="57" t="s">
        <v>60</v>
      </c>
      <c r="D738" s="57" t="s">
        <v>91</v>
      </c>
      <c r="E738" s="81"/>
      <c r="F738" s="81"/>
      <c r="G738" s="81"/>
      <c r="H738" s="87">
        <f t="shared" si="55"/>
        <v>0</v>
      </c>
      <c r="I738" s="87">
        <f t="shared" si="56"/>
        <v>0</v>
      </c>
      <c r="J738" s="81"/>
      <c r="K738" s="54">
        <f t="shared" si="58"/>
        <v>0</v>
      </c>
      <c r="L738" s="81"/>
      <c r="M738" s="54">
        <f t="shared" si="59"/>
        <v>0</v>
      </c>
    </row>
    <row r="739" spans="1:13" x14ac:dyDescent="0.25">
      <c r="A739" s="39" t="str">
        <f t="shared" si="57"/>
        <v>FRONTIERFQHCs providing BH services</v>
      </c>
      <c r="B739" s="51" t="s">
        <v>49</v>
      </c>
      <c r="C739" s="57" t="s">
        <v>60</v>
      </c>
      <c r="D739" s="57" t="s">
        <v>91</v>
      </c>
      <c r="E739" s="81"/>
      <c r="F739" s="81"/>
      <c r="G739" s="81"/>
      <c r="H739" s="87">
        <f t="shared" si="55"/>
        <v>0</v>
      </c>
      <c r="I739" s="87">
        <f t="shared" si="56"/>
        <v>0</v>
      </c>
      <c r="J739" s="81"/>
      <c r="K739" s="54">
        <f t="shared" si="58"/>
        <v>0</v>
      </c>
      <c r="L739" s="81"/>
      <c r="M739" s="54">
        <f t="shared" si="59"/>
        <v>0</v>
      </c>
    </row>
    <row r="740" spans="1:13" x14ac:dyDescent="0.25">
      <c r="A740" s="39" t="str">
        <f t="shared" si="57"/>
        <v>FRONTIERRural Health Clinics providing BH Services</v>
      </c>
      <c r="B740" s="51" t="s">
        <v>50</v>
      </c>
      <c r="C740" s="57" t="s">
        <v>60</v>
      </c>
      <c r="D740" s="57" t="s">
        <v>91</v>
      </c>
      <c r="E740" s="81"/>
      <c r="F740" s="81"/>
      <c r="G740" s="81"/>
      <c r="H740" s="87">
        <f t="shared" si="55"/>
        <v>0</v>
      </c>
      <c r="I740" s="87">
        <f t="shared" si="56"/>
        <v>0</v>
      </c>
      <c r="J740" s="81"/>
      <c r="K740" s="54">
        <f t="shared" si="58"/>
        <v>0</v>
      </c>
      <c r="L740" s="81"/>
      <c r="M740" s="54">
        <f t="shared" si="59"/>
        <v>0</v>
      </c>
    </row>
    <row r="741" spans="1:13" x14ac:dyDescent="0.25">
      <c r="A741" s="39" t="str">
        <f t="shared" si="57"/>
        <v>FRONTIERPsychiatrists</v>
      </c>
      <c r="B741" s="51" t="s">
        <v>51</v>
      </c>
      <c r="C741" s="57" t="s">
        <v>60</v>
      </c>
      <c r="D741" s="57" t="s">
        <v>91</v>
      </c>
      <c r="E741" s="81"/>
      <c r="F741" s="81"/>
      <c r="G741" s="81"/>
      <c r="H741" s="87">
        <f t="shared" si="55"/>
        <v>0</v>
      </c>
      <c r="I741" s="87">
        <f t="shared" si="56"/>
        <v>0</v>
      </c>
      <c r="J741" s="81"/>
      <c r="K741" s="54">
        <f t="shared" si="58"/>
        <v>0</v>
      </c>
      <c r="L741" s="81"/>
      <c r="M741" s="54">
        <f t="shared" si="59"/>
        <v>0</v>
      </c>
    </row>
    <row r="742" spans="1:13" x14ac:dyDescent="0.25">
      <c r="A742" s="39" t="str">
        <f t="shared" si="57"/>
        <v>FRONTIERPsychologists</v>
      </c>
      <c r="B742" s="51" t="s">
        <v>52</v>
      </c>
      <c r="C742" s="57" t="s">
        <v>60</v>
      </c>
      <c r="D742" s="57" t="s">
        <v>91</v>
      </c>
      <c r="E742" s="81"/>
      <c r="F742" s="81"/>
      <c r="G742" s="81"/>
      <c r="H742" s="87">
        <f t="shared" si="55"/>
        <v>0</v>
      </c>
      <c r="I742" s="87">
        <f t="shared" si="56"/>
        <v>0</v>
      </c>
      <c r="J742" s="81"/>
      <c r="K742" s="54">
        <f t="shared" si="58"/>
        <v>0</v>
      </c>
      <c r="L742" s="81"/>
      <c r="M742" s="54">
        <f t="shared" si="59"/>
        <v>0</v>
      </c>
    </row>
    <row r="743" spans="1:13" x14ac:dyDescent="0.25">
      <c r="A743" s="39" t="str">
        <f t="shared" si="57"/>
        <v>FRONTIERSuboxone certified MDs</v>
      </c>
      <c r="B743" s="51" t="s">
        <v>53</v>
      </c>
      <c r="C743" s="57" t="s">
        <v>60</v>
      </c>
      <c r="D743" s="57" t="s">
        <v>91</v>
      </c>
      <c r="E743" s="81"/>
      <c r="F743" s="81"/>
      <c r="G743" s="81"/>
      <c r="H743" s="87">
        <f t="shared" si="55"/>
        <v>0</v>
      </c>
      <c r="I743" s="87">
        <f t="shared" si="56"/>
        <v>0</v>
      </c>
      <c r="J743" s="81"/>
      <c r="K743" s="54">
        <f t="shared" si="58"/>
        <v>0</v>
      </c>
      <c r="L743" s="81"/>
      <c r="M743" s="54">
        <f t="shared" si="59"/>
        <v>0</v>
      </c>
    </row>
    <row r="744" spans="1:13" x14ac:dyDescent="0.25">
      <c r="A744" s="39" t="str">
        <f t="shared" si="57"/>
        <v>FRONTIEROther Licensed Independent BH Practitioners</v>
      </c>
      <c r="B744" s="51" t="s">
        <v>242</v>
      </c>
      <c r="C744" s="57" t="s">
        <v>60</v>
      </c>
      <c r="D744" s="57" t="s">
        <v>91</v>
      </c>
      <c r="E744" s="81"/>
      <c r="F744" s="81"/>
      <c r="G744" s="81"/>
      <c r="H744" s="87">
        <f t="shared" si="55"/>
        <v>0</v>
      </c>
      <c r="I744" s="87">
        <f t="shared" si="56"/>
        <v>0</v>
      </c>
      <c r="J744" s="81"/>
      <c r="K744" s="54">
        <f t="shared" si="58"/>
        <v>0</v>
      </c>
      <c r="L744" s="81"/>
      <c r="M744" s="54">
        <f t="shared" si="59"/>
        <v>0</v>
      </c>
    </row>
    <row r="745" spans="1:13" x14ac:dyDescent="0.25">
      <c r="A745" s="39" t="str">
        <f t="shared" si="57"/>
        <v>FRONTIERInpatient Psychiatric Hospitals</v>
      </c>
      <c r="B745" s="51" t="s">
        <v>54</v>
      </c>
      <c r="C745" s="57" t="s">
        <v>60</v>
      </c>
      <c r="D745" s="57" t="s">
        <v>91</v>
      </c>
      <c r="E745" s="81"/>
      <c r="F745" s="81"/>
      <c r="G745" s="81"/>
      <c r="H745" s="87">
        <f t="shared" si="55"/>
        <v>0</v>
      </c>
      <c r="I745" s="87">
        <f t="shared" si="56"/>
        <v>0</v>
      </c>
      <c r="J745" s="81"/>
      <c r="K745" s="54">
        <f t="shared" si="58"/>
        <v>0</v>
      </c>
      <c r="L745" s="81"/>
      <c r="M745" s="54">
        <f t="shared" si="59"/>
        <v>0</v>
      </c>
    </row>
    <row r="746" spans="1:13" x14ac:dyDescent="0.25">
      <c r="A746" s="39" t="str">
        <f t="shared" si="57"/>
        <v>FRONTIERFreestanding Psychiatric Hospitals</v>
      </c>
      <c r="B746" s="51" t="s">
        <v>40</v>
      </c>
      <c r="C746" s="57" t="s">
        <v>60</v>
      </c>
      <c r="D746" s="57" t="s">
        <v>92</v>
      </c>
      <c r="E746" s="81"/>
      <c r="F746" s="81"/>
      <c r="G746" s="81"/>
      <c r="H746" s="87">
        <f t="shared" si="55"/>
        <v>0</v>
      </c>
      <c r="I746" s="87">
        <f t="shared" si="56"/>
        <v>0</v>
      </c>
      <c r="J746" s="81"/>
      <c r="K746" s="54">
        <f t="shared" si="58"/>
        <v>0</v>
      </c>
      <c r="L746" s="81"/>
      <c r="M746" s="54">
        <f t="shared" si="59"/>
        <v>0</v>
      </c>
    </row>
    <row r="747" spans="1:13" x14ac:dyDescent="0.25">
      <c r="A747" s="39" t="str">
        <f t="shared" si="57"/>
        <v>FRONTIERGeneral Hospitals with psychiatric units</v>
      </c>
      <c r="B747" s="51" t="s">
        <v>41</v>
      </c>
      <c r="C747" s="57" t="s">
        <v>60</v>
      </c>
      <c r="D747" s="57" t="s">
        <v>92</v>
      </c>
      <c r="E747" s="81"/>
      <c r="F747" s="81"/>
      <c r="G747" s="81"/>
      <c r="H747" s="87">
        <f t="shared" si="55"/>
        <v>0</v>
      </c>
      <c r="I747" s="87">
        <f t="shared" si="56"/>
        <v>0</v>
      </c>
      <c r="J747" s="81"/>
      <c r="K747" s="54">
        <f t="shared" si="58"/>
        <v>0</v>
      </c>
      <c r="L747" s="81"/>
      <c r="M747" s="54">
        <f t="shared" si="59"/>
        <v>0</v>
      </c>
    </row>
    <row r="748" spans="1:13" x14ac:dyDescent="0.25">
      <c r="A748" s="39" t="str">
        <f t="shared" si="57"/>
        <v>FRONTIERPartial Hospital Programs</v>
      </c>
      <c r="B748" s="51" t="s">
        <v>42</v>
      </c>
      <c r="C748" s="57" t="s">
        <v>60</v>
      </c>
      <c r="D748" s="57" t="s">
        <v>92</v>
      </c>
      <c r="E748" s="81"/>
      <c r="F748" s="81"/>
      <c r="G748" s="81"/>
      <c r="H748" s="87">
        <f t="shared" si="55"/>
        <v>0</v>
      </c>
      <c r="I748" s="87">
        <f t="shared" si="56"/>
        <v>0</v>
      </c>
      <c r="J748" s="81"/>
      <c r="K748" s="54">
        <f t="shared" si="58"/>
        <v>0</v>
      </c>
      <c r="L748" s="81"/>
      <c r="M748" s="54">
        <f t="shared" si="59"/>
        <v>0</v>
      </c>
    </row>
    <row r="749" spans="1:13" x14ac:dyDescent="0.25">
      <c r="A749" s="39" t="str">
        <f t="shared" si="57"/>
        <v>FRONTIERAccredited Residential Treatment Centers (ARTC)</v>
      </c>
      <c r="B749" s="51" t="s">
        <v>241</v>
      </c>
      <c r="C749" s="57" t="s">
        <v>60</v>
      </c>
      <c r="D749" s="57" t="s">
        <v>92</v>
      </c>
      <c r="E749" s="81"/>
      <c r="F749" s="81"/>
      <c r="G749" s="81"/>
      <c r="H749" s="87">
        <f t="shared" si="55"/>
        <v>0</v>
      </c>
      <c r="I749" s="87">
        <f t="shared" si="56"/>
        <v>0</v>
      </c>
      <c r="J749" s="81"/>
      <c r="K749" s="54">
        <f t="shared" si="58"/>
        <v>0</v>
      </c>
      <c r="L749" s="81"/>
      <c r="M749" s="54">
        <f t="shared" si="59"/>
        <v>0</v>
      </c>
    </row>
    <row r="750" spans="1:13" ht="25" x14ac:dyDescent="0.25">
      <c r="A750" s="39" t="str">
        <f t="shared" si="57"/>
        <v>FRONTIERNon-Accredited Residential Treatment Center &amp; Group Homes</v>
      </c>
      <c r="B750" s="51" t="s">
        <v>43</v>
      </c>
      <c r="C750" s="57" t="s">
        <v>60</v>
      </c>
      <c r="D750" s="57" t="s">
        <v>92</v>
      </c>
      <c r="E750" s="81"/>
      <c r="F750" s="81"/>
      <c r="G750" s="81"/>
      <c r="H750" s="87">
        <f t="shared" si="55"/>
        <v>0</v>
      </c>
      <c r="I750" s="87">
        <f t="shared" si="56"/>
        <v>0</v>
      </c>
      <c r="J750" s="81"/>
      <c r="K750" s="54">
        <f t="shared" si="58"/>
        <v>0</v>
      </c>
      <c r="L750" s="81"/>
      <c r="M750" s="54">
        <f t="shared" si="59"/>
        <v>0</v>
      </c>
    </row>
    <row r="751" spans="1:13" x14ac:dyDescent="0.25">
      <c r="A751" s="39" t="str">
        <f t="shared" si="57"/>
        <v>FRONTIERTreatment Foster Care I &amp; II</v>
      </c>
      <c r="B751" s="51" t="s">
        <v>94</v>
      </c>
      <c r="C751" s="57" t="s">
        <v>60</v>
      </c>
      <c r="D751" s="57" t="s">
        <v>92</v>
      </c>
      <c r="E751" s="81"/>
      <c r="F751" s="81"/>
      <c r="G751" s="81"/>
      <c r="H751" s="87">
        <f t="shared" si="55"/>
        <v>0</v>
      </c>
      <c r="I751" s="87">
        <f t="shared" si="56"/>
        <v>0</v>
      </c>
      <c r="J751" s="81"/>
      <c r="K751" s="54">
        <f t="shared" si="58"/>
        <v>0</v>
      </c>
      <c r="L751" s="81"/>
      <c r="M751" s="54">
        <f t="shared" si="59"/>
        <v>0</v>
      </c>
    </row>
    <row r="752" spans="1:13" x14ac:dyDescent="0.25">
      <c r="A752" s="39" t="str">
        <f t="shared" si="57"/>
        <v>FRONTIERCore Service Agencies</v>
      </c>
      <c r="B752" s="51" t="s">
        <v>44</v>
      </c>
      <c r="C752" s="57" t="s">
        <v>60</v>
      </c>
      <c r="D752" s="57" t="s">
        <v>92</v>
      </c>
      <c r="E752" s="81"/>
      <c r="F752" s="81"/>
      <c r="G752" s="81"/>
      <c r="H752" s="87">
        <f t="shared" si="55"/>
        <v>0</v>
      </c>
      <c r="I752" s="87">
        <f t="shared" si="56"/>
        <v>0</v>
      </c>
      <c r="J752" s="81"/>
      <c r="K752" s="54">
        <f t="shared" si="58"/>
        <v>0</v>
      </c>
      <c r="L752" s="81"/>
      <c r="M752" s="54">
        <f t="shared" si="59"/>
        <v>0</v>
      </c>
    </row>
    <row r="753" spans="1:13" x14ac:dyDescent="0.25">
      <c r="A753" s="39" t="str">
        <f t="shared" si="57"/>
        <v>FRONTIERCommunity Mental Health Centers</v>
      </c>
      <c r="B753" s="51" t="s">
        <v>93</v>
      </c>
      <c r="C753" s="57" t="s">
        <v>60</v>
      </c>
      <c r="D753" s="57" t="s">
        <v>92</v>
      </c>
      <c r="E753" s="81"/>
      <c r="F753" s="81"/>
      <c r="G753" s="81"/>
      <c r="H753" s="87">
        <f t="shared" si="55"/>
        <v>0</v>
      </c>
      <c r="I753" s="87">
        <f t="shared" si="56"/>
        <v>0</v>
      </c>
      <c r="J753" s="81"/>
      <c r="K753" s="54">
        <f t="shared" si="58"/>
        <v>0</v>
      </c>
      <c r="L753" s="81"/>
      <c r="M753" s="54">
        <f t="shared" si="59"/>
        <v>0</v>
      </c>
    </row>
    <row r="754" spans="1:13" x14ac:dyDescent="0.25">
      <c r="A754" s="39" t="str">
        <f t="shared" si="57"/>
        <v>FRONTIERIndian Health Service and Tribal 638s providing BH</v>
      </c>
      <c r="B754" s="51" t="s">
        <v>45</v>
      </c>
      <c r="C754" s="57" t="s">
        <v>60</v>
      </c>
      <c r="D754" s="57" t="s">
        <v>92</v>
      </c>
      <c r="E754" s="81"/>
      <c r="F754" s="81"/>
      <c r="G754" s="81"/>
      <c r="H754" s="87">
        <f t="shared" si="55"/>
        <v>0</v>
      </c>
      <c r="I754" s="87">
        <f t="shared" si="56"/>
        <v>0</v>
      </c>
      <c r="J754" s="81"/>
      <c r="K754" s="54">
        <f t="shared" si="58"/>
        <v>0</v>
      </c>
      <c r="L754" s="81"/>
      <c r="M754" s="54">
        <f t="shared" si="59"/>
        <v>0</v>
      </c>
    </row>
    <row r="755" spans="1:13" x14ac:dyDescent="0.25">
      <c r="A755" s="39" t="str">
        <f t="shared" si="57"/>
        <v>FRONTIEROutpatient Provider Agencies</v>
      </c>
      <c r="B755" s="51" t="s">
        <v>46</v>
      </c>
      <c r="C755" s="57" t="s">
        <v>60</v>
      </c>
      <c r="D755" s="57" t="s">
        <v>92</v>
      </c>
      <c r="E755" s="81"/>
      <c r="F755" s="81"/>
      <c r="G755" s="81"/>
      <c r="H755" s="87">
        <f t="shared" si="55"/>
        <v>0</v>
      </c>
      <c r="I755" s="87">
        <f t="shared" si="56"/>
        <v>0</v>
      </c>
      <c r="J755" s="81"/>
      <c r="K755" s="54">
        <f t="shared" si="58"/>
        <v>0</v>
      </c>
      <c r="L755" s="81"/>
      <c r="M755" s="54">
        <f t="shared" si="59"/>
        <v>0</v>
      </c>
    </row>
    <row r="756" spans="1:13" x14ac:dyDescent="0.25">
      <c r="A756" s="39" t="str">
        <f t="shared" si="57"/>
        <v>FRONTIERBehavioral Management Services (BMS)</v>
      </c>
      <c r="B756" s="51" t="s">
        <v>248</v>
      </c>
      <c r="C756" s="57" t="s">
        <v>60</v>
      </c>
      <c r="D756" s="57" t="s">
        <v>92</v>
      </c>
      <c r="E756" s="81"/>
      <c r="F756" s="81"/>
      <c r="G756" s="81"/>
      <c r="H756" s="87">
        <f t="shared" si="55"/>
        <v>0</v>
      </c>
      <c r="I756" s="87">
        <f t="shared" si="56"/>
        <v>0</v>
      </c>
      <c r="J756" s="81"/>
      <c r="K756" s="54">
        <f t="shared" si="58"/>
        <v>0</v>
      </c>
      <c r="L756" s="81"/>
      <c r="M756" s="54">
        <f t="shared" si="59"/>
        <v>0</v>
      </c>
    </row>
    <row r="757" spans="1:13" x14ac:dyDescent="0.25">
      <c r="A757" s="39" t="str">
        <f t="shared" si="57"/>
        <v>FRONTIERDay Treatment Services</v>
      </c>
      <c r="B757" s="51" t="s">
        <v>249</v>
      </c>
      <c r="C757" s="57" t="s">
        <v>60</v>
      </c>
      <c r="D757" s="57" t="s">
        <v>92</v>
      </c>
      <c r="E757" s="81"/>
      <c r="F757" s="81"/>
      <c r="G757" s="81"/>
      <c r="H757" s="87">
        <f t="shared" si="55"/>
        <v>0</v>
      </c>
      <c r="I757" s="87">
        <f t="shared" si="56"/>
        <v>0</v>
      </c>
      <c r="J757" s="81"/>
      <c r="K757" s="54">
        <f t="shared" si="58"/>
        <v>0</v>
      </c>
      <c r="L757" s="81"/>
      <c r="M757" s="54">
        <f t="shared" si="59"/>
        <v>0</v>
      </c>
    </row>
    <row r="758" spans="1:13" x14ac:dyDescent="0.25">
      <c r="A758" s="39" t="str">
        <f t="shared" si="57"/>
        <v>FRONTIERAssertive Community Treatment (ACT)</v>
      </c>
      <c r="B758" s="51" t="s">
        <v>250</v>
      </c>
      <c r="C758" s="57" t="s">
        <v>60</v>
      </c>
      <c r="D758" s="57" t="s">
        <v>92</v>
      </c>
      <c r="E758" s="81"/>
      <c r="F758" s="81"/>
      <c r="G758" s="81"/>
      <c r="H758" s="87">
        <f t="shared" si="55"/>
        <v>0</v>
      </c>
      <c r="I758" s="87">
        <f t="shared" si="56"/>
        <v>0</v>
      </c>
      <c r="J758" s="81"/>
      <c r="K758" s="54">
        <f t="shared" si="58"/>
        <v>0</v>
      </c>
      <c r="L758" s="81"/>
      <c r="M758" s="54">
        <f t="shared" si="59"/>
        <v>0</v>
      </c>
    </row>
    <row r="759" spans="1:13" x14ac:dyDescent="0.25">
      <c r="A759" s="39" t="str">
        <f t="shared" si="57"/>
        <v>FRONTIERMulti-Systemic Therapy (MST)</v>
      </c>
      <c r="B759" s="51" t="s">
        <v>251</v>
      </c>
      <c r="C759" s="57" t="s">
        <v>60</v>
      </c>
      <c r="D759" s="57" t="s">
        <v>92</v>
      </c>
      <c r="E759" s="81"/>
      <c r="F759" s="81"/>
      <c r="G759" s="81"/>
      <c r="H759" s="87">
        <f t="shared" si="55"/>
        <v>0</v>
      </c>
      <c r="I759" s="87">
        <f t="shared" si="56"/>
        <v>0</v>
      </c>
      <c r="J759" s="81"/>
      <c r="K759" s="54">
        <f t="shared" si="58"/>
        <v>0</v>
      </c>
      <c r="L759" s="81"/>
      <c r="M759" s="54">
        <f t="shared" si="59"/>
        <v>0</v>
      </c>
    </row>
    <row r="760" spans="1:13" x14ac:dyDescent="0.25">
      <c r="A760" s="39" t="str">
        <f t="shared" si="57"/>
        <v>FRONTIERIntensive Outpatient Services</v>
      </c>
      <c r="B760" s="51" t="s">
        <v>47</v>
      </c>
      <c r="C760" s="57" t="s">
        <v>60</v>
      </c>
      <c r="D760" s="57" t="s">
        <v>92</v>
      </c>
      <c r="E760" s="81"/>
      <c r="F760" s="81"/>
      <c r="G760" s="81"/>
      <c r="H760" s="87">
        <f t="shared" si="55"/>
        <v>0</v>
      </c>
      <c r="I760" s="87">
        <f t="shared" si="56"/>
        <v>0</v>
      </c>
      <c r="J760" s="81"/>
      <c r="K760" s="54">
        <f t="shared" si="58"/>
        <v>0</v>
      </c>
      <c r="L760" s="81"/>
      <c r="M760" s="54">
        <f t="shared" si="59"/>
        <v>0</v>
      </c>
    </row>
    <row r="761" spans="1:13" x14ac:dyDescent="0.25">
      <c r="A761" s="39" t="str">
        <f t="shared" si="57"/>
        <v>FRONTIERMethadone Clinics</v>
      </c>
      <c r="B761" s="51" t="s">
        <v>48</v>
      </c>
      <c r="C761" s="57" t="s">
        <v>60</v>
      </c>
      <c r="D761" s="57" t="s">
        <v>92</v>
      </c>
      <c r="E761" s="81"/>
      <c r="F761" s="81"/>
      <c r="G761" s="81"/>
      <c r="H761" s="87">
        <f t="shared" si="55"/>
        <v>0</v>
      </c>
      <c r="I761" s="87">
        <f t="shared" si="56"/>
        <v>0</v>
      </c>
      <c r="J761" s="81"/>
      <c r="K761" s="54">
        <f t="shared" si="58"/>
        <v>0</v>
      </c>
      <c r="L761" s="81"/>
      <c r="M761" s="54">
        <f t="shared" si="59"/>
        <v>0</v>
      </c>
    </row>
    <row r="762" spans="1:13" x14ac:dyDescent="0.25">
      <c r="A762" s="39" t="str">
        <f t="shared" si="57"/>
        <v>FRONTIERFQHCs providing BH services</v>
      </c>
      <c r="B762" s="51" t="s">
        <v>49</v>
      </c>
      <c r="C762" s="57" t="s">
        <v>60</v>
      </c>
      <c r="D762" s="57" t="s">
        <v>92</v>
      </c>
      <c r="E762" s="81"/>
      <c r="F762" s="81"/>
      <c r="G762" s="81"/>
      <c r="H762" s="87">
        <f t="shared" si="55"/>
        <v>0</v>
      </c>
      <c r="I762" s="87">
        <f t="shared" si="56"/>
        <v>0</v>
      </c>
      <c r="J762" s="81"/>
      <c r="K762" s="54">
        <f t="shared" si="58"/>
        <v>0</v>
      </c>
      <c r="L762" s="81"/>
      <c r="M762" s="54">
        <f t="shared" si="59"/>
        <v>0</v>
      </c>
    </row>
    <row r="763" spans="1:13" x14ac:dyDescent="0.25">
      <c r="A763" s="39" t="str">
        <f t="shared" si="57"/>
        <v>FRONTIERRural Health Clinics providing BH Services</v>
      </c>
      <c r="B763" s="51" t="s">
        <v>50</v>
      </c>
      <c r="C763" s="57" t="s">
        <v>60</v>
      </c>
      <c r="D763" s="57" t="s">
        <v>92</v>
      </c>
      <c r="E763" s="81"/>
      <c r="F763" s="81"/>
      <c r="G763" s="81"/>
      <c r="H763" s="87">
        <f t="shared" si="55"/>
        <v>0</v>
      </c>
      <c r="I763" s="87">
        <f t="shared" si="56"/>
        <v>0</v>
      </c>
      <c r="J763" s="81"/>
      <c r="K763" s="54">
        <f t="shared" si="58"/>
        <v>0</v>
      </c>
      <c r="L763" s="81"/>
      <c r="M763" s="54">
        <f t="shared" si="59"/>
        <v>0</v>
      </c>
    </row>
    <row r="764" spans="1:13" x14ac:dyDescent="0.25">
      <c r="A764" s="39" t="str">
        <f t="shared" si="57"/>
        <v>FRONTIERPsychiatrists</v>
      </c>
      <c r="B764" s="51" t="s">
        <v>51</v>
      </c>
      <c r="C764" s="57" t="s">
        <v>60</v>
      </c>
      <c r="D764" s="57" t="s">
        <v>92</v>
      </c>
      <c r="E764" s="81"/>
      <c r="F764" s="81"/>
      <c r="G764" s="81"/>
      <c r="H764" s="87">
        <f t="shared" si="55"/>
        <v>0</v>
      </c>
      <c r="I764" s="87">
        <f t="shared" si="56"/>
        <v>0</v>
      </c>
      <c r="J764" s="81"/>
      <c r="K764" s="54">
        <f t="shared" si="58"/>
        <v>0</v>
      </c>
      <c r="L764" s="81"/>
      <c r="M764" s="54">
        <f t="shared" si="59"/>
        <v>0</v>
      </c>
    </row>
    <row r="765" spans="1:13" x14ac:dyDescent="0.25">
      <c r="A765" s="39" t="str">
        <f t="shared" si="57"/>
        <v>FRONTIERPsychologists</v>
      </c>
      <c r="B765" s="51" t="s">
        <v>52</v>
      </c>
      <c r="C765" s="57" t="s">
        <v>60</v>
      </c>
      <c r="D765" s="57" t="s">
        <v>92</v>
      </c>
      <c r="E765" s="81"/>
      <c r="F765" s="81"/>
      <c r="G765" s="81"/>
      <c r="H765" s="87">
        <f t="shared" si="55"/>
        <v>0</v>
      </c>
      <c r="I765" s="87">
        <f t="shared" si="56"/>
        <v>0</v>
      </c>
      <c r="J765" s="81"/>
      <c r="K765" s="54">
        <f t="shared" si="58"/>
        <v>0</v>
      </c>
      <c r="L765" s="81"/>
      <c r="M765" s="54">
        <f t="shared" si="59"/>
        <v>0</v>
      </c>
    </row>
    <row r="766" spans="1:13" x14ac:dyDescent="0.25">
      <c r="A766" s="39" t="str">
        <f t="shared" si="57"/>
        <v>FRONTIERSuboxone certified MDs</v>
      </c>
      <c r="B766" s="51" t="s">
        <v>53</v>
      </c>
      <c r="C766" s="57" t="s">
        <v>60</v>
      </c>
      <c r="D766" s="57" t="s">
        <v>92</v>
      </c>
      <c r="E766" s="81"/>
      <c r="F766" s="81"/>
      <c r="G766" s="81"/>
      <c r="H766" s="87">
        <f t="shared" si="55"/>
        <v>0</v>
      </c>
      <c r="I766" s="87">
        <f t="shared" si="56"/>
        <v>0</v>
      </c>
      <c r="J766" s="81"/>
      <c r="K766" s="54">
        <f t="shared" si="58"/>
        <v>0</v>
      </c>
      <c r="L766" s="81"/>
      <c r="M766" s="54">
        <f t="shared" si="59"/>
        <v>0</v>
      </c>
    </row>
    <row r="767" spans="1:13" x14ac:dyDescent="0.25">
      <c r="A767" s="39" t="str">
        <f t="shared" si="57"/>
        <v>FRONTIEROther Licensed Independent BH Practitioners</v>
      </c>
      <c r="B767" s="51" t="s">
        <v>242</v>
      </c>
      <c r="C767" s="57" t="s">
        <v>60</v>
      </c>
      <c r="D767" s="57" t="s">
        <v>92</v>
      </c>
      <c r="E767" s="81"/>
      <c r="F767" s="81"/>
      <c r="G767" s="81"/>
      <c r="H767" s="87">
        <f t="shared" si="55"/>
        <v>0</v>
      </c>
      <c r="I767" s="87">
        <f t="shared" si="56"/>
        <v>0</v>
      </c>
      <c r="J767" s="81"/>
      <c r="K767" s="54">
        <f t="shared" si="58"/>
        <v>0</v>
      </c>
      <c r="L767" s="81"/>
      <c r="M767" s="54">
        <f t="shared" si="59"/>
        <v>0</v>
      </c>
    </row>
    <row r="768" spans="1:13" x14ac:dyDescent="0.25">
      <c r="A768" s="39" t="str">
        <f t="shared" si="57"/>
        <v>FRONTIERInpatient Psychiatric Hospitals</v>
      </c>
      <c r="B768" s="51" t="s">
        <v>54</v>
      </c>
      <c r="C768" s="57" t="s">
        <v>60</v>
      </c>
      <c r="D768" s="57" t="s">
        <v>92</v>
      </c>
      <c r="E768" s="81"/>
      <c r="F768" s="81"/>
      <c r="G768" s="81"/>
      <c r="H768" s="87">
        <f t="shared" si="55"/>
        <v>0</v>
      </c>
      <c r="I768" s="87">
        <f t="shared" si="56"/>
        <v>0</v>
      </c>
      <c r="J768" s="81"/>
      <c r="K768" s="54">
        <f t="shared" si="58"/>
        <v>0</v>
      </c>
      <c r="L768" s="81"/>
      <c r="M768" s="54">
        <f t="shared" si="59"/>
        <v>0</v>
      </c>
    </row>
    <row r="801" spans="16:16" ht="14.5" x14ac:dyDescent="0.35">
      <c r="P801" s="41"/>
    </row>
    <row r="802" spans="16:16" ht="14.5" x14ac:dyDescent="0.35">
      <c r="P802" s="41"/>
    </row>
    <row r="803" spans="16:16" ht="14.5" x14ac:dyDescent="0.35">
      <c r="P803" s="41"/>
    </row>
    <row r="804" spans="16:16" ht="14.5" x14ac:dyDescent="0.35">
      <c r="P804" s="41"/>
    </row>
    <row r="805" spans="16:16" ht="14.5" x14ac:dyDescent="0.35">
      <c r="P805" s="41"/>
    </row>
    <row r="806" spans="16:16" ht="14.5" x14ac:dyDescent="0.35">
      <c r="P806" s="41"/>
    </row>
    <row r="807" spans="16:16" ht="14.5" x14ac:dyDescent="0.35">
      <c r="P807" s="41"/>
    </row>
    <row r="808" spans="16:16" ht="14.5" x14ac:dyDescent="0.35">
      <c r="P808" s="41"/>
    </row>
    <row r="809" spans="16:16" ht="14.5" x14ac:dyDescent="0.35">
      <c r="P809" s="41"/>
    </row>
    <row r="810" spans="16:16" ht="14.5" x14ac:dyDescent="0.35">
      <c r="P810" s="41"/>
    </row>
    <row r="811" spans="16:16" ht="14.5" x14ac:dyDescent="0.35">
      <c r="P811" s="41"/>
    </row>
    <row r="812" spans="16:16" ht="14.5" x14ac:dyDescent="0.35">
      <c r="P812" s="41"/>
    </row>
    <row r="813" spans="16:16" ht="14.5" x14ac:dyDescent="0.35">
      <c r="P813" s="41"/>
    </row>
    <row r="814" spans="16:16" ht="14.5" x14ac:dyDescent="0.35">
      <c r="P814" s="41"/>
    </row>
    <row r="815" spans="16:16" ht="14.5" x14ac:dyDescent="0.35">
      <c r="P815" s="41"/>
    </row>
    <row r="816" spans="16:16" ht="14.5" x14ac:dyDescent="0.35">
      <c r="P816" s="41"/>
    </row>
    <row r="817" spans="16:16" ht="14.5" x14ac:dyDescent="0.35">
      <c r="P817" s="41"/>
    </row>
    <row r="818" spans="16:16" ht="14.5" x14ac:dyDescent="0.35">
      <c r="P818" s="41"/>
    </row>
    <row r="819" spans="16:16" ht="14.5" x14ac:dyDescent="0.35">
      <c r="P819" s="41"/>
    </row>
    <row r="820" spans="16:16" ht="14.5" x14ac:dyDescent="0.35">
      <c r="P820" s="41"/>
    </row>
    <row r="821" spans="16:16" ht="14.5" x14ac:dyDescent="0.35">
      <c r="P821" s="41"/>
    </row>
    <row r="822" spans="16:16" ht="14.5" x14ac:dyDescent="0.35">
      <c r="P822" s="41"/>
    </row>
    <row r="823" spans="16:16" ht="14.5" x14ac:dyDescent="0.35">
      <c r="P823" s="41"/>
    </row>
    <row r="824" spans="16:16" ht="14.5" x14ac:dyDescent="0.35">
      <c r="P824" s="41"/>
    </row>
    <row r="825" spans="16:16" ht="14.5" x14ac:dyDescent="0.35">
      <c r="P825" s="41"/>
    </row>
    <row r="826" spans="16:16" ht="14.5" x14ac:dyDescent="0.35">
      <c r="P826" s="41"/>
    </row>
    <row r="827" spans="16:16" ht="14.5" x14ac:dyDescent="0.35">
      <c r="P827" s="41"/>
    </row>
    <row r="828" spans="16:16" ht="14.5" x14ac:dyDescent="0.35">
      <c r="P828" s="41"/>
    </row>
    <row r="829" spans="16:16" ht="14.5" x14ac:dyDescent="0.35">
      <c r="P829" s="41"/>
    </row>
    <row r="830" spans="16:16" ht="14.5" x14ac:dyDescent="0.35">
      <c r="P830" s="41"/>
    </row>
    <row r="831" spans="16:16" ht="14.5" x14ac:dyDescent="0.35">
      <c r="P831" s="41"/>
    </row>
    <row r="832" spans="16:16" ht="14.5" x14ac:dyDescent="0.35">
      <c r="P832" s="41"/>
    </row>
    <row r="833" spans="16:16" ht="14.5" x14ac:dyDescent="0.35">
      <c r="P833" s="41"/>
    </row>
    <row r="834" spans="16:16" ht="14.5" x14ac:dyDescent="0.35">
      <c r="P834" s="41"/>
    </row>
    <row r="835" spans="16:16" ht="14.5" x14ac:dyDescent="0.35">
      <c r="P835" s="41"/>
    </row>
    <row r="836" spans="16:16" ht="14.5" x14ac:dyDescent="0.35">
      <c r="P836" s="41"/>
    </row>
    <row r="837" spans="16:16" ht="14.5" x14ac:dyDescent="0.35">
      <c r="P837" s="41"/>
    </row>
    <row r="838" spans="16:16" ht="14.5" x14ac:dyDescent="0.35">
      <c r="P838" s="41"/>
    </row>
    <row r="839" spans="16:16" ht="14.5" x14ac:dyDescent="0.35">
      <c r="P839" s="41"/>
    </row>
    <row r="840" spans="16:16" ht="14.5" x14ac:dyDescent="0.35">
      <c r="P840" s="41"/>
    </row>
    <row r="841" spans="16:16" ht="14.5" x14ac:dyDescent="0.35">
      <c r="P841" s="41"/>
    </row>
    <row r="842" spans="16:16" ht="14.5" x14ac:dyDescent="0.35">
      <c r="P842" s="41"/>
    </row>
    <row r="843" spans="16:16" ht="14.5" x14ac:dyDescent="0.35">
      <c r="P843" s="41"/>
    </row>
    <row r="844" spans="16:16" ht="14.5" x14ac:dyDescent="0.35">
      <c r="P844" s="41"/>
    </row>
    <row r="845" spans="16:16" ht="14.5" x14ac:dyDescent="0.35">
      <c r="P845" s="41"/>
    </row>
    <row r="846" spans="16:16" ht="14.5" x14ac:dyDescent="0.35">
      <c r="P846" s="41"/>
    </row>
    <row r="847" spans="16:16" ht="14.5" x14ac:dyDescent="0.35">
      <c r="P847" s="41"/>
    </row>
    <row r="848" spans="16:16" ht="14.5" x14ac:dyDescent="0.35">
      <c r="P848" s="41"/>
    </row>
    <row r="849" spans="16:16" ht="14.5" x14ac:dyDescent="0.35">
      <c r="P849" s="41"/>
    </row>
    <row r="850" spans="16:16" ht="14.5" x14ac:dyDescent="0.35">
      <c r="P850" s="41"/>
    </row>
    <row r="851" spans="16:16" ht="14.5" x14ac:dyDescent="0.35">
      <c r="P851" s="41"/>
    </row>
    <row r="852" spans="16:16" ht="14.5" x14ac:dyDescent="0.35">
      <c r="P852" s="41"/>
    </row>
    <row r="853" spans="16:16" ht="14.5" x14ac:dyDescent="0.35">
      <c r="P853" s="41"/>
    </row>
    <row r="854" spans="16:16" ht="14.5" x14ac:dyDescent="0.35">
      <c r="P854" s="41"/>
    </row>
    <row r="855" spans="16:16" ht="14.5" x14ac:dyDescent="0.35">
      <c r="P855" s="41"/>
    </row>
    <row r="856" spans="16:16" ht="14.5" x14ac:dyDescent="0.35">
      <c r="P856" s="41"/>
    </row>
    <row r="857" spans="16:16" ht="14.5" x14ac:dyDescent="0.35">
      <c r="P857" s="41"/>
    </row>
    <row r="858" spans="16:16" ht="14.5" x14ac:dyDescent="0.35">
      <c r="P858" s="41"/>
    </row>
    <row r="859" spans="16:16" ht="14.5" x14ac:dyDescent="0.35">
      <c r="P859" s="41"/>
    </row>
    <row r="860" spans="16:16" ht="14.5" x14ac:dyDescent="0.35">
      <c r="P860" s="41"/>
    </row>
    <row r="861" spans="16:16" ht="14.5" x14ac:dyDescent="0.35">
      <c r="P861" s="41"/>
    </row>
    <row r="862" spans="16:16" ht="14.5" x14ac:dyDescent="0.35">
      <c r="P862" s="41"/>
    </row>
    <row r="863" spans="16:16" ht="14.5" x14ac:dyDescent="0.35">
      <c r="P863" s="41"/>
    </row>
    <row r="864" spans="16:16" ht="14.5" x14ac:dyDescent="0.35">
      <c r="P864" s="41"/>
    </row>
    <row r="865" spans="16:16" ht="14.5" x14ac:dyDescent="0.35">
      <c r="P865" s="41"/>
    </row>
    <row r="866" spans="16:16" ht="14.5" x14ac:dyDescent="0.35">
      <c r="P866" s="41"/>
    </row>
    <row r="867" spans="16:16" ht="14.5" x14ac:dyDescent="0.35">
      <c r="P867" s="41"/>
    </row>
    <row r="868" spans="16:16" ht="14.5" x14ac:dyDescent="0.35">
      <c r="P868" s="41"/>
    </row>
    <row r="869" spans="16:16" ht="14.5" x14ac:dyDescent="0.35">
      <c r="P869" s="41"/>
    </row>
    <row r="870" spans="16:16" ht="14.5" x14ac:dyDescent="0.35">
      <c r="P870" s="41"/>
    </row>
    <row r="871" spans="16:16" ht="14.5" x14ac:dyDescent="0.35">
      <c r="P871" s="41"/>
    </row>
    <row r="872" spans="16:16" ht="14.5" x14ac:dyDescent="0.35">
      <c r="P872" s="41"/>
    </row>
    <row r="873" spans="16:16" ht="14.5" x14ac:dyDescent="0.35">
      <c r="P873" s="41"/>
    </row>
    <row r="874" spans="16:16" ht="14.5" x14ac:dyDescent="0.35">
      <c r="P874" s="41"/>
    </row>
    <row r="875" spans="16:16" ht="14.5" x14ac:dyDescent="0.35">
      <c r="P875" s="41"/>
    </row>
    <row r="876" spans="16:16" ht="14.5" x14ac:dyDescent="0.35">
      <c r="P876" s="41"/>
    </row>
    <row r="877" spans="16:16" ht="14.5" x14ac:dyDescent="0.35">
      <c r="P877" s="41"/>
    </row>
    <row r="878" spans="16:16" ht="14.5" x14ac:dyDescent="0.35">
      <c r="P878" s="41"/>
    </row>
    <row r="879" spans="16:16" ht="14.5" x14ac:dyDescent="0.35">
      <c r="P879" s="41"/>
    </row>
    <row r="880" spans="16:16" ht="14.5" x14ac:dyDescent="0.35">
      <c r="P880" s="41"/>
    </row>
    <row r="881" spans="16:16" ht="14.5" x14ac:dyDescent="0.35">
      <c r="P881" s="41"/>
    </row>
    <row r="882" spans="16:16" ht="14.5" x14ac:dyDescent="0.35">
      <c r="P882" s="41"/>
    </row>
    <row r="883" spans="16:16" ht="14.5" x14ac:dyDescent="0.35">
      <c r="P883" s="41"/>
    </row>
    <row r="884" spans="16:16" ht="14.5" x14ac:dyDescent="0.35">
      <c r="P884" s="41"/>
    </row>
    <row r="885" spans="16:16" ht="14.5" x14ac:dyDescent="0.35">
      <c r="P885" s="41"/>
    </row>
    <row r="886" spans="16:16" ht="14.5" x14ac:dyDescent="0.35">
      <c r="P886" s="41"/>
    </row>
    <row r="887" spans="16:16" ht="14.5" x14ac:dyDescent="0.35">
      <c r="P887" s="41"/>
    </row>
    <row r="888" spans="16:16" ht="14.5" x14ac:dyDescent="0.35">
      <c r="P888" s="41"/>
    </row>
    <row r="889" spans="16:16" ht="14.5" x14ac:dyDescent="0.35">
      <c r="P889" s="41"/>
    </row>
    <row r="890" spans="16:16" ht="14.5" x14ac:dyDescent="0.35">
      <c r="P890" s="41"/>
    </row>
    <row r="891" spans="16:16" ht="14.5" x14ac:dyDescent="0.35">
      <c r="P891" s="41"/>
    </row>
    <row r="892" spans="16:16" ht="14.5" x14ac:dyDescent="0.35">
      <c r="P892" s="41"/>
    </row>
    <row r="893" spans="16:16" ht="14.5" x14ac:dyDescent="0.35">
      <c r="P893" s="41"/>
    </row>
    <row r="894" spans="16:16" ht="14.5" x14ac:dyDescent="0.35">
      <c r="P894" s="41"/>
    </row>
    <row r="895" spans="16:16" ht="14.5" x14ac:dyDescent="0.35">
      <c r="P895" s="41"/>
    </row>
    <row r="896" spans="16:16" ht="14.5" x14ac:dyDescent="0.35">
      <c r="P896" s="41"/>
    </row>
    <row r="897" spans="16:16" ht="14.5" x14ac:dyDescent="0.35">
      <c r="P897" s="41"/>
    </row>
    <row r="898" spans="16:16" ht="14.5" x14ac:dyDescent="0.35">
      <c r="P898" s="41"/>
    </row>
    <row r="899" spans="16:16" ht="14.5" x14ac:dyDescent="0.35">
      <c r="P899" s="41"/>
    </row>
    <row r="900" spans="16:16" ht="14.5" x14ac:dyDescent="0.35">
      <c r="P900" s="41"/>
    </row>
    <row r="901" spans="16:16" ht="14.5" x14ac:dyDescent="0.35">
      <c r="P901" s="41"/>
    </row>
    <row r="902" spans="16:16" ht="14.5" x14ac:dyDescent="0.35">
      <c r="P902" s="41"/>
    </row>
    <row r="903" spans="16:16" ht="14.5" x14ac:dyDescent="0.35">
      <c r="P903" s="41"/>
    </row>
    <row r="904" spans="16:16" ht="14.5" x14ac:dyDescent="0.35">
      <c r="P904" s="41"/>
    </row>
    <row r="905" spans="16:16" ht="14.5" x14ac:dyDescent="0.35">
      <c r="P905" s="41"/>
    </row>
    <row r="906" spans="16:16" ht="14.5" x14ac:dyDescent="0.35">
      <c r="P906" s="41"/>
    </row>
    <row r="907" spans="16:16" ht="14.5" x14ac:dyDescent="0.35">
      <c r="P907" s="41"/>
    </row>
    <row r="908" spans="16:16" ht="14.5" x14ac:dyDescent="0.35">
      <c r="P908" s="41"/>
    </row>
    <row r="909" spans="16:16" ht="14.5" x14ac:dyDescent="0.35">
      <c r="P909" s="41"/>
    </row>
    <row r="910" spans="16:16" ht="14.5" x14ac:dyDescent="0.35">
      <c r="P910" s="41"/>
    </row>
    <row r="911" spans="16:16" ht="14.5" x14ac:dyDescent="0.35">
      <c r="P911" s="41"/>
    </row>
    <row r="912" spans="16:16" ht="14.5" x14ac:dyDescent="0.35">
      <c r="P912" s="41"/>
    </row>
    <row r="913" spans="16:16" ht="14.5" x14ac:dyDescent="0.35">
      <c r="P913" s="41"/>
    </row>
    <row r="914" spans="16:16" ht="14.5" x14ac:dyDescent="0.35">
      <c r="P914" s="41"/>
    </row>
    <row r="915" spans="16:16" ht="14.5" x14ac:dyDescent="0.35">
      <c r="P915" s="41"/>
    </row>
    <row r="916" spans="16:16" ht="14.5" x14ac:dyDescent="0.35">
      <c r="P916" s="41"/>
    </row>
    <row r="917" spans="16:16" ht="14.5" x14ac:dyDescent="0.35">
      <c r="P917" s="41"/>
    </row>
    <row r="918" spans="16:16" ht="14.5" x14ac:dyDescent="0.35">
      <c r="P918" s="41"/>
    </row>
    <row r="919" spans="16:16" ht="14.5" x14ac:dyDescent="0.35">
      <c r="P919" s="41"/>
    </row>
    <row r="920" spans="16:16" ht="14.5" x14ac:dyDescent="0.35">
      <c r="P920" s="41"/>
    </row>
    <row r="921" spans="16:16" ht="14.5" x14ac:dyDescent="0.35">
      <c r="P921" s="41"/>
    </row>
    <row r="922" spans="16:16" ht="14.5" x14ac:dyDescent="0.35">
      <c r="P922" s="41"/>
    </row>
    <row r="923" spans="16:16" ht="14.5" x14ac:dyDescent="0.35">
      <c r="P923" s="41"/>
    </row>
    <row r="924" spans="16:16" ht="14.5" x14ac:dyDescent="0.35">
      <c r="P924" s="41"/>
    </row>
    <row r="925" spans="16:16" ht="14.5" x14ac:dyDescent="0.35">
      <c r="P925" s="41"/>
    </row>
    <row r="926" spans="16:16" ht="14.5" x14ac:dyDescent="0.35">
      <c r="P926" s="41"/>
    </row>
    <row r="927" spans="16:16" ht="14.5" x14ac:dyDescent="0.35">
      <c r="P927" s="41"/>
    </row>
    <row r="928" spans="16:16" ht="14.5" x14ac:dyDescent="0.35">
      <c r="P928" s="41"/>
    </row>
    <row r="929" spans="16:16" ht="14.5" x14ac:dyDescent="0.35">
      <c r="P929" s="41"/>
    </row>
    <row r="930" spans="16:16" ht="14.5" x14ac:dyDescent="0.35">
      <c r="P930" s="41"/>
    </row>
    <row r="931" spans="16:16" ht="14.5" x14ac:dyDescent="0.35">
      <c r="P931" s="41"/>
    </row>
    <row r="932" spans="16:16" ht="14.5" x14ac:dyDescent="0.35">
      <c r="P932" s="41"/>
    </row>
    <row r="933" spans="16:16" ht="14.5" x14ac:dyDescent="0.35">
      <c r="P933" s="41"/>
    </row>
    <row r="934" spans="16:16" ht="14.5" x14ac:dyDescent="0.35">
      <c r="P934" s="41"/>
    </row>
    <row r="935" spans="16:16" ht="14.5" x14ac:dyDescent="0.35">
      <c r="P935" s="41"/>
    </row>
    <row r="936" spans="16:16" ht="14.5" x14ac:dyDescent="0.35">
      <c r="P936" s="41"/>
    </row>
    <row r="937" spans="16:16" ht="14.5" x14ac:dyDescent="0.35">
      <c r="P937" s="41"/>
    </row>
    <row r="938" spans="16:16" ht="14.5" x14ac:dyDescent="0.35">
      <c r="P938" s="41"/>
    </row>
    <row r="939" spans="16:16" ht="14.5" x14ac:dyDescent="0.35">
      <c r="P939" s="41"/>
    </row>
    <row r="940" spans="16:16" ht="14.5" x14ac:dyDescent="0.35">
      <c r="P940" s="41"/>
    </row>
    <row r="941" spans="16:16" ht="14.5" x14ac:dyDescent="0.35">
      <c r="P941" s="41"/>
    </row>
    <row r="942" spans="16:16" ht="14.5" x14ac:dyDescent="0.35">
      <c r="P942" s="41"/>
    </row>
    <row r="943" spans="16:16" ht="14.5" x14ac:dyDescent="0.35">
      <c r="P943" s="41"/>
    </row>
    <row r="944" spans="16:16" ht="14.5" x14ac:dyDescent="0.35">
      <c r="P944" s="41"/>
    </row>
    <row r="945" spans="16:16" ht="14.5" x14ac:dyDescent="0.35">
      <c r="P945" s="41"/>
    </row>
    <row r="946" spans="16:16" ht="14.5" x14ac:dyDescent="0.35">
      <c r="P946" s="41"/>
    </row>
    <row r="947" spans="16:16" ht="14.5" x14ac:dyDescent="0.35">
      <c r="P947" s="41"/>
    </row>
    <row r="948" spans="16:16" ht="14.5" x14ac:dyDescent="0.35">
      <c r="P948" s="41"/>
    </row>
    <row r="949" spans="16:16" ht="14.5" x14ac:dyDescent="0.35">
      <c r="P949" s="41"/>
    </row>
    <row r="950" spans="16:16" ht="14.5" x14ac:dyDescent="0.35">
      <c r="P950" s="41"/>
    </row>
    <row r="951" spans="16:16" ht="14.5" x14ac:dyDescent="0.35">
      <c r="P951" s="41"/>
    </row>
    <row r="952" spans="16:16" ht="14.5" x14ac:dyDescent="0.35">
      <c r="P952" s="41"/>
    </row>
    <row r="953" spans="16:16" ht="14.5" x14ac:dyDescent="0.35">
      <c r="P953" s="41"/>
    </row>
    <row r="954" spans="16:16" ht="14.5" x14ac:dyDescent="0.35">
      <c r="P954" s="41"/>
    </row>
    <row r="955" spans="16:16" ht="14.5" x14ac:dyDescent="0.35">
      <c r="P955" s="41"/>
    </row>
    <row r="956" spans="16:16" ht="14.5" x14ac:dyDescent="0.35">
      <c r="P956" s="41"/>
    </row>
    <row r="957" spans="16:16" ht="14.5" x14ac:dyDescent="0.35">
      <c r="P957" s="41"/>
    </row>
    <row r="958" spans="16:16" ht="14.5" x14ac:dyDescent="0.35">
      <c r="P958" s="41"/>
    </row>
    <row r="959" spans="16:16" ht="14.5" x14ac:dyDescent="0.35">
      <c r="P959" s="41"/>
    </row>
    <row r="960" spans="16:16" ht="14.5" x14ac:dyDescent="0.35">
      <c r="P960" s="41"/>
    </row>
    <row r="961" spans="16:16" ht="14.5" x14ac:dyDescent="0.35">
      <c r="P961" s="41"/>
    </row>
    <row r="962" spans="16:16" ht="14.5" x14ac:dyDescent="0.35">
      <c r="P962" s="41"/>
    </row>
    <row r="963" spans="16:16" ht="14.5" x14ac:dyDescent="0.35">
      <c r="P963" s="41"/>
    </row>
    <row r="964" spans="16:16" ht="14.5" x14ac:dyDescent="0.35">
      <c r="P964" s="41"/>
    </row>
    <row r="965" spans="16:16" ht="14.5" x14ac:dyDescent="0.35">
      <c r="P965" s="41"/>
    </row>
    <row r="966" spans="16:16" ht="14.5" x14ac:dyDescent="0.35">
      <c r="P966" s="41"/>
    </row>
    <row r="967" spans="16:16" ht="14.5" x14ac:dyDescent="0.35">
      <c r="P967" s="41"/>
    </row>
    <row r="968" spans="16:16" ht="14.5" x14ac:dyDescent="0.35">
      <c r="P968" s="41"/>
    </row>
    <row r="969" spans="16:16" ht="14.5" x14ac:dyDescent="0.35">
      <c r="P969" s="41"/>
    </row>
    <row r="970" spans="16:16" ht="14.5" x14ac:dyDescent="0.35">
      <c r="P970" s="41"/>
    </row>
    <row r="971" spans="16:16" ht="14.5" x14ac:dyDescent="0.35">
      <c r="P971" s="41"/>
    </row>
    <row r="972" spans="16:16" ht="14.5" x14ac:dyDescent="0.35">
      <c r="P972" s="41"/>
    </row>
    <row r="973" spans="16:16" ht="14.5" x14ac:dyDescent="0.35">
      <c r="P973" s="41"/>
    </row>
    <row r="974" spans="16:16" ht="14.5" x14ac:dyDescent="0.35">
      <c r="P974" s="41"/>
    </row>
    <row r="975" spans="16:16" ht="14.5" x14ac:dyDescent="0.35">
      <c r="P975" s="41"/>
    </row>
    <row r="976" spans="16:16" ht="14.5" x14ac:dyDescent="0.35">
      <c r="P976" s="41"/>
    </row>
    <row r="977" spans="16:16" ht="14.5" x14ac:dyDescent="0.35">
      <c r="P977" s="41"/>
    </row>
    <row r="978" spans="16:16" ht="14.5" x14ac:dyDescent="0.35">
      <c r="P978" s="41"/>
    </row>
    <row r="979" spans="16:16" ht="14.5" x14ac:dyDescent="0.35">
      <c r="P979" s="41"/>
    </row>
    <row r="980" spans="16:16" ht="14.5" x14ac:dyDescent="0.35">
      <c r="P980" s="41"/>
    </row>
    <row r="981" spans="16:16" ht="14.5" x14ac:dyDescent="0.35">
      <c r="P981" s="41"/>
    </row>
    <row r="982" spans="16:16" ht="14.5" x14ac:dyDescent="0.35">
      <c r="P982" s="41"/>
    </row>
    <row r="983" spans="16:16" ht="14.5" x14ac:dyDescent="0.35">
      <c r="P983" s="41"/>
    </row>
    <row r="984" spans="16:16" ht="14.5" x14ac:dyDescent="0.35">
      <c r="P984" s="41"/>
    </row>
    <row r="985" spans="16:16" ht="14.5" x14ac:dyDescent="0.35">
      <c r="P985" s="41"/>
    </row>
    <row r="986" spans="16:16" ht="14.5" x14ac:dyDescent="0.35">
      <c r="P986" s="41"/>
    </row>
    <row r="987" spans="16:16" ht="14.5" x14ac:dyDescent="0.35">
      <c r="P987" s="41"/>
    </row>
    <row r="988" spans="16:16" ht="14.5" x14ac:dyDescent="0.35">
      <c r="P988" s="41"/>
    </row>
    <row r="989" spans="16:16" ht="14.5" x14ac:dyDescent="0.35">
      <c r="P989" s="41"/>
    </row>
    <row r="990" spans="16:16" ht="14.5" x14ac:dyDescent="0.35">
      <c r="P990" s="41"/>
    </row>
    <row r="991" spans="16:16" ht="14.5" x14ac:dyDescent="0.35">
      <c r="P991" s="41"/>
    </row>
    <row r="992" spans="16:16" ht="14.5" x14ac:dyDescent="0.35">
      <c r="P992" s="41"/>
    </row>
    <row r="993" spans="16:16" ht="14.5" x14ac:dyDescent="0.35">
      <c r="P993" s="41"/>
    </row>
    <row r="994" spans="16:16" ht="14.5" x14ac:dyDescent="0.35">
      <c r="P994" s="41"/>
    </row>
    <row r="995" spans="16:16" ht="14.5" x14ac:dyDescent="0.35">
      <c r="P995" s="41"/>
    </row>
    <row r="996" spans="16:16" ht="14.5" x14ac:dyDescent="0.35">
      <c r="P996" s="41"/>
    </row>
    <row r="997" spans="16:16" ht="14.5" x14ac:dyDescent="0.35">
      <c r="P997" s="41"/>
    </row>
    <row r="998" spans="16:16" ht="14.5" x14ac:dyDescent="0.35">
      <c r="P998" s="41"/>
    </row>
    <row r="999" spans="16:16" ht="14.5" x14ac:dyDescent="0.35">
      <c r="P999" s="41"/>
    </row>
    <row r="1000" spans="16:16" ht="14.5" x14ac:dyDescent="0.35">
      <c r="P1000" s="41"/>
    </row>
    <row r="1001" spans="16:16" ht="14.5" x14ac:dyDescent="0.35">
      <c r="P1001" s="41"/>
    </row>
    <row r="1002" spans="16:16" ht="14.5" x14ac:dyDescent="0.35">
      <c r="P1002" s="41"/>
    </row>
    <row r="1003" spans="16:16" ht="14.5" x14ac:dyDescent="0.35">
      <c r="P1003" s="41"/>
    </row>
    <row r="1004" spans="16:16" ht="14.5" x14ac:dyDescent="0.35">
      <c r="P1004" s="41"/>
    </row>
    <row r="1005" spans="16:16" ht="14.5" x14ac:dyDescent="0.35">
      <c r="P1005" s="41"/>
    </row>
    <row r="1006" spans="16:16" ht="14.5" x14ac:dyDescent="0.35">
      <c r="P1006" s="41"/>
    </row>
    <row r="1007" spans="16:16" ht="14.5" x14ac:dyDescent="0.35">
      <c r="P1007" s="41"/>
    </row>
    <row r="1008" spans="16:16" ht="14.5" x14ac:dyDescent="0.35">
      <c r="P1008" s="41"/>
    </row>
    <row r="1009" spans="16:16" ht="14.5" x14ac:dyDescent="0.35">
      <c r="P1009" s="41"/>
    </row>
    <row r="1010" spans="16:16" ht="14.5" x14ac:dyDescent="0.35">
      <c r="P1010" s="41"/>
    </row>
    <row r="1011" spans="16:16" ht="14.5" x14ac:dyDescent="0.35">
      <c r="P1011" s="41"/>
    </row>
    <row r="1012" spans="16:16" ht="14.5" x14ac:dyDescent="0.35">
      <c r="P1012" s="41"/>
    </row>
    <row r="1013" spans="16:16" ht="14.5" x14ac:dyDescent="0.35">
      <c r="P1013" s="41"/>
    </row>
    <row r="1014" spans="16:16" ht="14.5" x14ac:dyDescent="0.35">
      <c r="P1014" s="41"/>
    </row>
    <row r="1015" spans="16:16" ht="14.5" x14ac:dyDescent="0.35">
      <c r="P1015" s="41"/>
    </row>
    <row r="1016" spans="16:16" ht="14.5" x14ac:dyDescent="0.35">
      <c r="P1016" s="41"/>
    </row>
    <row r="1017" spans="16:16" ht="14.5" x14ac:dyDescent="0.35">
      <c r="P1017" s="41"/>
    </row>
    <row r="1018" spans="16:16" ht="14.5" x14ac:dyDescent="0.35">
      <c r="P1018" s="41"/>
    </row>
    <row r="1019" spans="16:16" ht="14.5" x14ac:dyDescent="0.35">
      <c r="P1019" s="41"/>
    </row>
    <row r="1020" spans="16:16" ht="14.5" x14ac:dyDescent="0.35">
      <c r="P1020" s="41"/>
    </row>
    <row r="1021" spans="16:16" ht="14.5" x14ac:dyDescent="0.35">
      <c r="P1021" s="41"/>
    </row>
    <row r="1022" spans="16:16" ht="14.5" x14ac:dyDescent="0.35">
      <c r="P1022" s="41"/>
    </row>
    <row r="1023" spans="16:16" ht="14.5" x14ac:dyDescent="0.35">
      <c r="P1023" s="41"/>
    </row>
    <row r="1024" spans="16:16" ht="14.5" x14ac:dyDescent="0.35">
      <c r="P1024" s="41"/>
    </row>
    <row r="1025" spans="16:16" ht="14.5" x14ac:dyDescent="0.35">
      <c r="P1025" s="41"/>
    </row>
    <row r="1026" spans="16:16" ht="14.5" x14ac:dyDescent="0.35">
      <c r="P1026" s="41"/>
    </row>
    <row r="1027" spans="16:16" ht="14.5" x14ac:dyDescent="0.35">
      <c r="P1027" s="41"/>
    </row>
    <row r="1028" spans="16:16" ht="14.5" x14ac:dyDescent="0.35">
      <c r="P1028" s="41"/>
    </row>
    <row r="1029" spans="16:16" ht="14.5" x14ac:dyDescent="0.35">
      <c r="P1029" s="41"/>
    </row>
    <row r="1030" spans="16:16" ht="14.5" x14ac:dyDescent="0.35">
      <c r="P1030" s="41"/>
    </row>
    <row r="1031" spans="16:16" ht="14.5" x14ac:dyDescent="0.35">
      <c r="P1031" s="41"/>
    </row>
    <row r="1032" spans="16:16" ht="14.5" x14ac:dyDescent="0.35">
      <c r="P1032" s="41"/>
    </row>
    <row r="1033" spans="16:16" ht="14.5" x14ac:dyDescent="0.35">
      <c r="P1033" s="41"/>
    </row>
    <row r="1034" spans="16:16" ht="14.5" x14ac:dyDescent="0.35">
      <c r="P1034" s="41"/>
    </row>
    <row r="1035" spans="16:16" ht="14.5" x14ac:dyDescent="0.35">
      <c r="P1035" s="41"/>
    </row>
    <row r="1036" spans="16:16" ht="14.5" x14ac:dyDescent="0.35">
      <c r="P1036" s="41"/>
    </row>
    <row r="1037" spans="16:16" ht="14.5" x14ac:dyDescent="0.35">
      <c r="P1037" s="41"/>
    </row>
    <row r="1038" spans="16:16" ht="14.5" x14ac:dyDescent="0.35">
      <c r="P1038" s="41"/>
    </row>
    <row r="1039" spans="16:16" ht="14.5" x14ac:dyDescent="0.35">
      <c r="P1039" s="41"/>
    </row>
    <row r="1040" spans="16:16" ht="14.5" x14ac:dyDescent="0.35">
      <c r="P1040" s="41"/>
    </row>
    <row r="1041" spans="16:16" ht="14.5" x14ac:dyDescent="0.35">
      <c r="P1041" s="41"/>
    </row>
    <row r="1042" spans="16:16" ht="14.5" x14ac:dyDescent="0.35">
      <c r="P1042" s="41"/>
    </row>
    <row r="1043" spans="16:16" ht="14.5" x14ac:dyDescent="0.35">
      <c r="P1043" s="41"/>
    </row>
    <row r="1044" spans="16:16" ht="14.5" x14ac:dyDescent="0.35">
      <c r="P1044" s="41"/>
    </row>
    <row r="1045" spans="16:16" ht="14.5" x14ac:dyDescent="0.35">
      <c r="P1045" s="41"/>
    </row>
    <row r="1046" spans="16:16" ht="14.5" x14ac:dyDescent="0.35">
      <c r="P1046" s="41"/>
    </row>
    <row r="1047" spans="16:16" ht="14.5" x14ac:dyDescent="0.35">
      <c r="P1047" s="41"/>
    </row>
    <row r="1048" spans="16:16" ht="14.5" x14ac:dyDescent="0.35">
      <c r="P1048" s="41"/>
    </row>
    <row r="1049" spans="16:16" ht="14.5" x14ac:dyDescent="0.35">
      <c r="P1049" s="41"/>
    </row>
    <row r="1050" spans="16:16" ht="14.5" x14ac:dyDescent="0.35">
      <c r="P1050" s="41"/>
    </row>
    <row r="1051" spans="16:16" ht="14.5" x14ac:dyDescent="0.35">
      <c r="P1051" s="41"/>
    </row>
    <row r="1052" spans="16:16" ht="14.5" x14ac:dyDescent="0.35">
      <c r="P1052" s="41"/>
    </row>
    <row r="1053" spans="16:16" ht="14.5" x14ac:dyDescent="0.35">
      <c r="P1053" s="41"/>
    </row>
    <row r="1054" spans="16:16" ht="14.5" x14ac:dyDescent="0.35">
      <c r="P1054" s="41"/>
    </row>
    <row r="1055" spans="16:16" ht="14.5" x14ac:dyDescent="0.35">
      <c r="P1055" s="41"/>
    </row>
    <row r="1056" spans="16:16" ht="14.5" x14ac:dyDescent="0.35">
      <c r="P1056" s="41"/>
    </row>
    <row r="1057" spans="16:16" ht="14.5" x14ac:dyDescent="0.35">
      <c r="P1057" s="41"/>
    </row>
    <row r="1058" spans="16:16" ht="14.5" x14ac:dyDescent="0.35">
      <c r="P1058" s="41"/>
    </row>
    <row r="1059" spans="16:16" ht="14.5" x14ac:dyDescent="0.35">
      <c r="P1059" s="41"/>
    </row>
    <row r="1060" spans="16:16" ht="14.5" x14ac:dyDescent="0.35">
      <c r="P1060" s="41"/>
    </row>
    <row r="1061" spans="16:16" ht="14.5" x14ac:dyDescent="0.35">
      <c r="P1061" s="41"/>
    </row>
    <row r="1062" spans="16:16" ht="14.5" x14ac:dyDescent="0.35">
      <c r="P1062" s="41"/>
    </row>
    <row r="1063" spans="16:16" ht="14.5" x14ac:dyDescent="0.35">
      <c r="P1063" s="41"/>
    </row>
    <row r="1064" spans="16:16" ht="14.5" x14ac:dyDescent="0.35">
      <c r="P1064" s="41"/>
    </row>
    <row r="1065" spans="16:16" ht="14.5" x14ac:dyDescent="0.35">
      <c r="P1065" s="41"/>
    </row>
    <row r="1066" spans="16:16" ht="14.5" x14ac:dyDescent="0.35">
      <c r="P1066" s="41"/>
    </row>
    <row r="1067" spans="16:16" ht="14.5" x14ac:dyDescent="0.35">
      <c r="P1067" s="41"/>
    </row>
    <row r="1068" spans="16:16" ht="14.5" x14ac:dyDescent="0.35">
      <c r="P1068" s="41"/>
    </row>
    <row r="1069" spans="16:16" ht="14.5" x14ac:dyDescent="0.35">
      <c r="P1069" s="41"/>
    </row>
    <row r="1070" spans="16:16" ht="14.5" x14ac:dyDescent="0.35">
      <c r="P1070" s="41"/>
    </row>
    <row r="1071" spans="16:16" ht="14.5" x14ac:dyDescent="0.35">
      <c r="P1071" s="41"/>
    </row>
    <row r="1072" spans="16:16" ht="14.5" x14ac:dyDescent="0.35">
      <c r="P1072" s="41"/>
    </row>
    <row r="1073" spans="16:16" ht="14.5" x14ac:dyDescent="0.35">
      <c r="P1073" s="41"/>
    </row>
    <row r="1074" spans="16:16" ht="14.5" x14ac:dyDescent="0.35">
      <c r="P1074" s="41"/>
    </row>
    <row r="1075" spans="16:16" ht="14.5" x14ac:dyDescent="0.35">
      <c r="P1075" s="41"/>
    </row>
    <row r="1076" spans="16:16" ht="14.5" x14ac:dyDescent="0.35">
      <c r="P1076" s="41"/>
    </row>
    <row r="1077" spans="16:16" ht="14.5" x14ac:dyDescent="0.35">
      <c r="P1077" s="41"/>
    </row>
    <row r="1078" spans="16:16" ht="14.5" x14ac:dyDescent="0.35">
      <c r="P1078" s="41"/>
    </row>
    <row r="1079" spans="16:16" ht="14.5" x14ac:dyDescent="0.35">
      <c r="P1079" s="41"/>
    </row>
    <row r="1080" spans="16:16" ht="14.5" x14ac:dyDescent="0.35">
      <c r="P1080" s="41"/>
    </row>
    <row r="1081" spans="16:16" ht="14.5" x14ac:dyDescent="0.35">
      <c r="P1081" s="41"/>
    </row>
    <row r="1082" spans="16:16" ht="14.5" x14ac:dyDescent="0.35">
      <c r="P1082" s="41"/>
    </row>
    <row r="1083" spans="16:16" ht="14.5" x14ac:dyDescent="0.35">
      <c r="P1083" s="41"/>
    </row>
    <row r="1084" spans="16:16" ht="14.5" x14ac:dyDescent="0.35">
      <c r="P1084" s="41"/>
    </row>
    <row r="1085" spans="16:16" ht="14.5" x14ac:dyDescent="0.35">
      <c r="P1085" s="41"/>
    </row>
    <row r="1086" spans="16:16" ht="14.5" x14ac:dyDescent="0.35">
      <c r="P1086" s="41"/>
    </row>
    <row r="1087" spans="16:16" ht="14.5" x14ac:dyDescent="0.35">
      <c r="P1087" s="41"/>
    </row>
    <row r="1088" spans="16:16" ht="14.5" x14ac:dyDescent="0.35">
      <c r="P1088" s="41"/>
    </row>
    <row r="1089" spans="16:16" ht="14.5" x14ac:dyDescent="0.35">
      <c r="P1089" s="41"/>
    </row>
    <row r="1090" spans="16:16" ht="14.5" x14ac:dyDescent="0.35">
      <c r="P1090" s="41"/>
    </row>
    <row r="1091" spans="16:16" ht="14.5" x14ac:dyDescent="0.35">
      <c r="P1091" s="41"/>
    </row>
    <row r="1092" spans="16:16" ht="14.5" x14ac:dyDescent="0.35">
      <c r="P1092" s="41"/>
    </row>
    <row r="1093" spans="16:16" ht="14.5" x14ac:dyDescent="0.35">
      <c r="P1093" s="41"/>
    </row>
    <row r="1094" spans="16:16" ht="14.5" x14ac:dyDescent="0.35">
      <c r="P1094" s="41"/>
    </row>
    <row r="1095" spans="16:16" ht="14.5" x14ac:dyDescent="0.35">
      <c r="P1095" s="41"/>
    </row>
    <row r="1096" spans="16:16" ht="14.5" x14ac:dyDescent="0.35">
      <c r="P1096" s="41"/>
    </row>
    <row r="1097" spans="16:16" ht="14.5" x14ac:dyDescent="0.35">
      <c r="P1097" s="41"/>
    </row>
    <row r="1098" spans="16:16" ht="14.5" x14ac:dyDescent="0.35">
      <c r="P1098" s="41"/>
    </row>
    <row r="1099" spans="16:16" ht="14.5" x14ac:dyDescent="0.35">
      <c r="P1099" s="41"/>
    </row>
    <row r="1100" spans="16:16" ht="14.5" x14ac:dyDescent="0.35">
      <c r="P1100" s="41"/>
    </row>
    <row r="1101" spans="16:16" ht="14.5" x14ac:dyDescent="0.35">
      <c r="P1101" s="41"/>
    </row>
    <row r="1102" spans="16:16" ht="14.5" x14ac:dyDescent="0.35">
      <c r="P1102" s="41"/>
    </row>
    <row r="1103" spans="16:16" ht="14.5" x14ac:dyDescent="0.35">
      <c r="P1103" s="41"/>
    </row>
    <row r="1104" spans="16:16" ht="14.5" x14ac:dyDescent="0.35">
      <c r="P1104" s="41"/>
    </row>
    <row r="1105" spans="16:16" ht="14.5" x14ac:dyDescent="0.35">
      <c r="P1105" s="41"/>
    </row>
    <row r="1106" spans="16:16" ht="14.5" x14ac:dyDescent="0.35">
      <c r="P1106" s="41"/>
    </row>
    <row r="1107" spans="16:16" ht="14.5" x14ac:dyDescent="0.35">
      <c r="P1107" s="41"/>
    </row>
    <row r="1108" spans="16:16" ht="14.5" x14ac:dyDescent="0.35">
      <c r="P1108" s="41"/>
    </row>
    <row r="1109" spans="16:16" ht="14.5" x14ac:dyDescent="0.35">
      <c r="P1109" s="41"/>
    </row>
    <row r="1110" spans="16:16" ht="14.5" x14ac:dyDescent="0.35">
      <c r="P1110" s="41"/>
    </row>
    <row r="1111" spans="16:16" ht="14.5" x14ac:dyDescent="0.35">
      <c r="P1111" s="41"/>
    </row>
    <row r="1112" spans="16:16" ht="14.5" x14ac:dyDescent="0.35">
      <c r="P1112" s="41"/>
    </row>
    <row r="1113" spans="16:16" ht="14.5" x14ac:dyDescent="0.35">
      <c r="P1113" s="41"/>
    </row>
    <row r="1114" spans="16:16" ht="14.5" x14ac:dyDescent="0.35">
      <c r="P1114" s="41"/>
    </row>
    <row r="1115" spans="16:16" ht="14.5" x14ac:dyDescent="0.35">
      <c r="P1115" s="41"/>
    </row>
    <row r="1116" spans="16:16" ht="14.5" x14ac:dyDescent="0.35">
      <c r="P1116" s="41"/>
    </row>
    <row r="1117" spans="16:16" ht="14.5" x14ac:dyDescent="0.35">
      <c r="P1117" s="41"/>
    </row>
    <row r="1118" spans="16:16" ht="14.5" x14ac:dyDescent="0.35">
      <c r="P1118" s="41"/>
    </row>
    <row r="1119" spans="16:16" ht="14.5" x14ac:dyDescent="0.35">
      <c r="P1119" s="41"/>
    </row>
    <row r="1120" spans="16:16" ht="14.5" x14ac:dyDescent="0.35">
      <c r="P1120" s="41"/>
    </row>
    <row r="1121" spans="16:16" ht="14.5" x14ac:dyDescent="0.35">
      <c r="P1121" s="41"/>
    </row>
    <row r="1122" spans="16:16" ht="14.5" x14ac:dyDescent="0.35">
      <c r="P1122" s="41"/>
    </row>
    <row r="1123" spans="16:16" ht="14.5" x14ac:dyDescent="0.35">
      <c r="P1123" s="41"/>
    </row>
    <row r="1124" spans="16:16" ht="14.5" x14ac:dyDescent="0.35">
      <c r="P1124" s="41"/>
    </row>
    <row r="1125" spans="16:16" ht="14.5" x14ac:dyDescent="0.35">
      <c r="P1125" s="41"/>
    </row>
    <row r="1126" spans="16:16" ht="14.5" x14ac:dyDescent="0.35">
      <c r="P1126" s="41"/>
    </row>
    <row r="1127" spans="16:16" ht="14.5" x14ac:dyDescent="0.35">
      <c r="P1127" s="41"/>
    </row>
    <row r="1128" spans="16:16" ht="14.5" x14ac:dyDescent="0.35">
      <c r="P1128" s="41"/>
    </row>
    <row r="1129" spans="16:16" ht="14.5" x14ac:dyDescent="0.35">
      <c r="P1129" s="41"/>
    </row>
    <row r="1130" spans="16:16" ht="14.5" x14ac:dyDescent="0.35">
      <c r="P1130" s="41"/>
    </row>
    <row r="1131" spans="16:16" ht="14.5" x14ac:dyDescent="0.35">
      <c r="P1131" s="41"/>
    </row>
    <row r="1132" spans="16:16" ht="14.5" x14ac:dyDescent="0.35">
      <c r="P1132" s="41"/>
    </row>
    <row r="1133" spans="16:16" ht="14.5" x14ac:dyDescent="0.35">
      <c r="P1133" s="41"/>
    </row>
    <row r="1134" spans="16:16" ht="14.5" x14ac:dyDescent="0.35">
      <c r="P1134" s="41"/>
    </row>
    <row r="1135" spans="16:16" ht="14.5" x14ac:dyDescent="0.35">
      <c r="P1135" s="41"/>
    </row>
    <row r="1136" spans="16:16" ht="14.5" x14ac:dyDescent="0.35">
      <c r="P1136" s="41"/>
    </row>
    <row r="1137" spans="16:16" ht="14.5" x14ac:dyDescent="0.35">
      <c r="P1137" s="41"/>
    </row>
    <row r="1138" spans="16:16" ht="14.5" x14ac:dyDescent="0.35">
      <c r="P1138" s="41"/>
    </row>
    <row r="1139" spans="16:16" ht="14.5" x14ac:dyDescent="0.35">
      <c r="P1139" s="41"/>
    </row>
    <row r="1140" spans="16:16" ht="14.5" x14ac:dyDescent="0.35">
      <c r="P1140" s="41"/>
    </row>
    <row r="1141" spans="16:16" ht="14.5" x14ac:dyDescent="0.35">
      <c r="P1141" s="41"/>
    </row>
    <row r="1142" spans="16:16" ht="14.5" x14ac:dyDescent="0.35">
      <c r="P1142" s="41"/>
    </row>
    <row r="1143" spans="16:16" ht="14.5" x14ac:dyDescent="0.35">
      <c r="P1143" s="41"/>
    </row>
    <row r="1144" spans="16:16" ht="14.5" x14ac:dyDescent="0.35">
      <c r="P1144" s="41"/>
    </row>
    <row r="1145" spans="16:16" ht="14.5" x14ac:dyDescent="0.35">
      <c r="P1145" s="41"/>
    </row>
    <row r="1146" spans="16:16" ht="14.5" x14ac:dyDescent="0.35">
      <c r="P1146" s="41"/>
    </row>
    <row r="1147" spans="16:16" ht="14.5" x14ac:dyDescent="0.35">
      <c r="P1147" s="41"/>
    </row>
    <row r="1148" spans="16:16" ht="14.5" x14ac:dyDescent="0.35">
      <c r="P1148" s="41"/>
    </row>
    <row r="1149" spans="16:16" ht="14.5" x14ac:dyDescent="0.35">
      <c r="P1149" s="41"/>
    </row>
    <row r="1150" spans="16:16" ht="14.5" x14ac:dyDescent="0.35">
      <c r="P1150" s="41"/>
    </row>
    <row r="1151" spans="16:16" ht="14.5" x14ac:dyDescent="0.35">
      <c r="P1151" s="41"/>
    </row>
    <row r="1152" spans="16:16" ht="14.5" x14ac:dyDescent="0.35">
      <c r="P1152" s="41"/>
    </row>
    <row r="1153" spans="16:16" ht="14.5" x14ac:dyDescent="0.35">
      <c r="P1153" s="41"/>
    </row>
    <row r="1154" spans="16:16" ht="14.5" x14ac:dyDescent="0.35">
      <c r="P1154" s="41"/>
    </row>
    <row r="1155" spans="16:16" ht="14.5" x14ac:dyDescent="0.35">
      <c r="P1155" s="41"/>
    </row>
    <row r="1156" spans="16:16" ht="14.5" x14ac:dyDescent="0.35">
      <c r="P1156" s="41"/>
    </row>
    <row r="1157" spans="16:16" ht="14.5" x14ac:dyDescent="0.35">
      <c r="P1157" s="41"/>
    </row>
    <row r="1158" spans="16:16" ht="14.5" x14ac:dyDescent="0.35">
      <c r="P1158" s="41"/>
    </row>
    <row r="1159" spans="16:16" ht="14.5" x14ac:dyDescent="0.35">
      <c r="P1159" s="41"/>
    </row>
    <row r="1160" spans="16:16" ht="14.5" x14ac:dyDescent="0.35">
      <c r="P1160" s="41"/>
    </row>
    <row r="1161" spans="16:16" ht="14.5" x14ac:dyDescent="0.35">
      <c r="P1161" s="41"/>
    </row>
    <row r="1162" spans="16:16" ht="14.5" x14ac:dyDescent="0.35">
      <c r="P1162" s="41"/>
    </row>
    <row r="1163" spans="16:16" ht="14.5" x14ac:dyDescent="0.35">
      <c r="P1163" s="41"/>
    </row>
    <row r="1164" spans="16:16" ht="14.5" x14ac:dyDescent="0.35">
      <c r="P1164" s="41"/>
    </row>
    <row r="1165" spans="16:16" ht="14.5" x14ac:dyDescent="0.35">
      <c r="P1165" s="41"/>
    </row>
    <row r="1166" spans="16:16" ht="14.5" x14ac:dyDescent="0.35">
      <c r="P1166" s="41"/>
    </row>
    <row r="1167" spans="16:16" ht="14.5" x14ac:dyDescent="0.35">
      <c r="P1167" s="41"/>
    </row>
    <row r="1168" spans="16:16" ht="14.5" x14ac:dyDescent="0.35">
      <c r="P1168" s="41"/>
    </row>
    <row r="1169" spans="16:16" ht="14.5" x14ac:dyDescent="0.35">
      <c r="P1169" s="41"/>
    </row>
    <row r="1170" spans="16:16" ht="14.5" x14ac:dyDescent="0.35">
      <c r="P1170" s="41"/>
    </row>
    <row r="1171" spans="16:16" ht="14.5" x14ac:dyDescent="0.35">
      <c r="P1171" s="41"/>
    </row>
    <row r="1172" spans="16:16" ht="14.5" x14ac:dyDescent="0.35">
      <c r="P1172" s="41"/>
    </row>
    <row r="1173" spans="16:16" ht="14.5" x14ac:dyDescent="0.35">
      <c r="P1173" s="41"/>
    </row>
    <row r="1174" spans="16:16" ht="14.5" x14ac:dyDescent="0.35">
      <c r="P1174" s="41"/>
    </row>
    <row r="1175" spans="16:16" ht="14.5" x14ac:dyDescent="0.35">
      <c r="P1175" s="41"/>
    </row>
    <row r="1176" spans="16:16" ht="14.5" x14ac:dyDescent="0.35">
      <c r="P1176" s="41"/>
    </row>
    <row r="1177" spans="16:16" ht="14.5" x14ac:dyDescent="0.35">
      <c r="P1177" s="41"/>
    </row>
    <row r="1178" spans="16:16" ht="14.5" x14ac:dyDescent="0.35">
      <c r="P1178" s="41"/>
    </row>
    <row r="1179" spans="16:16" ht="14.5" x14ac:dyDescent="0.35">
      <c r="P1179" s="41"/>
    </row>
    <row r="1180" spans="16:16" ht="14.5" x14ac:dyDescent="0.35">
      <c r="P1180" s="41"/>
    </row>
    <row r="1181" spans="16:16" ht="14.5" x14ac:dyDescent="0.35">
      <c r="P1181" s="41"/>
    </row>
    <row r="1182" spans="16:16" ht="14.5" x14ac:dyDescent="0.35">
      <c r="P1182" s="41"/>
    </row>
    <row r="1183" spans="16:16" ht="14.5" x14ac:dyDescent="0.35">
      <c r="P1183" s="41"/>
    </row>
    <row r="1184" spans="16:16" ht="14.5" x14ac:dyDescent="0.35">
      <c r="P1184" s="41"/>
    </row>
    <row r="1185" spans="16:16" ht="14.5" x14ac:dyDescent="0.35">
      <c r="P1185" s="41"/>
    </row>
    <row r="1186" spans="16:16" ht="14.5" x14ac:dyDescent="0.35">
      <c r="P1186" s="41"/>
    </row>
    <row r="1187" spans="16:16" ht="14.5" x14ac:dyDescent="0.35">
      <c r="P1187" s="41"/>
    </row>
    <row r="1188" spans="16:16" ht="14.5" x14ac:dyDescent="0.35">
      <c r="P1188" s="41"/>
    </row>
    <row r="1189" spans="16:16" ht="14.5" x14ac:dyDescent="0.35">
      <c r="P1189" s="41"/>
    </row>
    <row r="1190" spans="16:16" ht="14.5" x14ac:dyDescent="0.35">
      <c r="P1190" s="41"/>
    </row>
    <row r="1191" spans="16:16" ht="14.5" x14ac:dyDescent="0.35">
      <c r="P1191" s="41"/>
    </row>
    <row r="1192" spans="16:16" ht="14.5" x14ac:dyDescent="0.35">
      <c r="P1192" s="41"/>
    </row>
    <row r="1193" spans="16:16" ht="14.5" x14ac:dyDescent="0.35">
      <c r="P1193" s="41"/>
    </row>
    <row r="1194" spans="16:16" ht="14.5" x14ac:dyDescent="0.35">
      <c r="P1194" s="41"/>
    </row>
    <row r="1195" spans="16:16" ht="14.5" x14ac:dyDescent="0.35">
      <c r="P1195" s="41"/>
    </row>
    <row r="1196" spans="16:16" ht="14.5" x14ac:dyDescent="0.35">
      <c r="P1196" s="41"/>
    </row>
    <row r="1197" spans="16:16" ht="14.5" x14ac:dyDescent="0.35">
      <c r="P1197" s="41"/>
    </row>
    <row r="1198" spans="16:16" ht="14.5" x14ac:dyDescent="0.35">
      <c r="P1198" s="41"/>
    </row>
    <row r="1199" spans="16:16" ht="14.5" x14ac:dyDescent="0.35">
      <c r="P1199" s="41"/>
    </row>
    <row r="1200" spans="16:16" ht="14.5" x14ac:dyDescent="0.35">
      <c r="P1200" s="41"/>
    </row>
    <row r="1201" spans="16:16" ht="14.5" x14ac:dyDescent="0.35">
      <c r="P1201" s="41"/>
    </row>
    <row r="1202" spans="16:16" ht="14.5" x14ac:dyDescent="0.35">
      <c r="P1202" s="41"/>
    </row>
    <row r="1203" spans="16:16" ht="14.5" x14ac:dyDescent="0.35">
      <c r="P1203" s="41"/>
    </row>
    <row r="1204" spans="16:16" ht="14.5" x14ac:dyDescent="0.35">
      <c r="P1204" s="41"/>
    </row>
    <row r="1205" spans="16:16" ht="14.5" x14ac:dyDescent="0.35">
      <c r="P1205" s="41"/>
    </row>
    <row r="1206" spans="16:16" ht="14.5" x14ac:dyDescent="0.35">
      <c r="P1206" s="41"/>
    </row>
    <row r="1207" spans="16:16" ht="14.5" x14ac:dyDescent="0.35">
      <c r="P1207" s="41"/>
    </row>
    <row r="1208" spans="16:16" ht="14.5" x14ac:dyDescent="0.35">
      <c r="P1208" s="41"/>
    </row>
    <row r="1209" spans="16:16" ht="14.5" x14ac:dyDescent="0.35">
      <c r="P1209" s="41"/>
    </row>
    <row r="1210" spans="16:16" ht="14.5" x14ac:dyDescent="0.35">
      <c r="P1210" s="41"/>
    </row>
    <row r="1211" spans="16:16" ht="14.5" x14ac:dyDescent="0.35">
      <c r="P1211" s="41"/>
    </row>
    <row r="1212" spans="16:16" ht="14.5" x14ac:dyDescent="0.35">
      <c r="P1212" s="41"/>
    </row>
    <row r="1213" spans="16:16" ht="14.5" x14ac:dyDescent="0.35">
      <c r="P1213" s="41"/>
    </row>
    <row r="1214" spans="16:16" ht="14.5" x14ac:dyDescent="0.35">
      <c r="P1214" s="41"/>
    </row>
    <row r="1215" spans="16:16" ht="14.5" x14ac:dyDescent="0.35">
      <c r="P1215" s="41"/>
    </row>
    <row r="1216" spans="16:16" ht="14.5" x14ac:dyDescent="0.35">
      <c r="P1216" s="41"/>
    </row>
    <row r="1217" spans="16:16" ht="14.5" x14ac:dyDescent="0.35">
      <c r="P1217" s="41"/>
    </row>
    <row r="1218" spans="16:16" ht="14.5" x14ac:dyDescent="0.35">
      <c r="P1218" s="41"/>
    </row>
    <row r="1219" spans="16:16" ht="14.5" x14ac:dyDescent="0.35">
      <c r="P1219" s="41"/>
    </row>
    <row r="1220" spans="16:16" ht="14.5" x14ac:dyDescent="0.35">
      <c r="P1220" s="41"/>
    </row>
    <row r="1221" spans="16:16" ht="14.5" x14ac:dyDescent="0.35">
      <c r="P1221" s="41"/>
    </row>
    <row r="1222" spans="16:16" ht="14.5" x14ac:dyDescent="0.35">
      <c r="P1222" s="41"/>
    </row>
    <row r="1223" spans="16:16" ht="14.5" x14ac:dyDescent="0.35">
      <c r="P1223" s="41"/>
    </row>
    <row r="1224" spans="16:16" ht="14.5" x14ac:dyDescent="0.35">
      <c r="P1224" s="41"/>
    </row>
    <row r="1225" spans="16:16" ht="14.5" x14ac:dyDescent="0.35">
      <c r="P1225" s="41"/>
    </row>
    <row r="1226" spans="16:16" ht="14.5" x14ac:dyDescent="0.35">
      <c r="P1226" s="41"/>
    </row>
    <row r="1227" spans="16:16" ht="14.5" x14ac:dyDescent="0.35">
      <c r="P1227" s="41"/>
    </row>
    <row r="1228" spans="16:16" ht="14.5" x14ac:dyDescent="0.35">
      <c r="P1228" s="41"/>
    </row>
    <row r="1229" spans="16:16" ht="14.5" x14ac:dyDescent="0.35">
      <c r="P1229" s="41"/>
    </row>
    <row r="1230" spans="16:16" ht="14.5" x14ac:dyDescent="0.35">
      <c r="P1230" s="41"/>
    </row>
    <row r="1231" spans="16:16" ht="14.5" x14ac:dyDescent="0.35">
      <c r="P1231" s="41"/>
    </row>
    <row r="1232" spans="16:16" ht="14.5" x14ac:dyDescent="0.35">
      <c r="P1232" s="41"/>
    </row>
    <row r="1233" spans="16:16" ht="14.5" x14ac:dyDescent="0.35">
      <c r="P1233" s="41"/>
    </row>
    <row r="1234" spans="16:16" ht="14.5" x14ac:dyDescent="0.35">
      <c r="P1234" s="41"/>
    </row>
    <row r="1235" spans="16:16" ht="14.5" x14ac:dyDescent="0.35">
      <c r="P1235" s="41"/>
    </row>
    <row r="1236" spans="16:16" ht="14.5" x14ac:dyDescent="0.35">
      <c r="P1236" s="41"/>
    </row>
    <row r="1237" spans="16:16" ht="14.5" x14ac:dyDescent="0.35">
      <c r="P1237" s="41"/>
    </row>
    <row r="1238" spans="16:16" ht="14.5" x14ac:dyDescent="0.35">
      <c r="P1238" s="41"/>
    </row>
    <row r="1239" spans="16:16" ht="14.5" x14ac:dyDescent="0.35">
      <c r="P1239" s="41"/>
    </row>
    <row r="1240" spans="16:16" ht="14.5" x14ac:dyDescent="0.35">
      <c r="P1240" s="41"/>
    </row>
    <row r="1241" spans="16:16" ht="14.5" x14ac:dyDescent="0.35">
      <c r="P1241" s="41"/>
    </row>
    <row r="1242" spans="16:16" ht="14.5" x14ac:dyDescent="0.35">
      <c r="P1242" s="41"/>
    </row>
    <row r="1243" spans="16:16" ht="14.5" x14ac:dyDescent="0.35">
      <c r="P1243" s="41"/>
    </row>
    <row r="1244" spans="16:16" ht="14.5" x14ac:dyDescent="0.35">
      <c r="P1244" s="41"/>
    </row>
    <row r="1245" spans="16:16" ht="14.5" x14ac:dyDescent="0.35">
      <c r="P1245" s="41"/>
    </row>
    <row r="1246" spans="16:16" ht="14.5" x14ac:dyDescent="0.35">
      <c r="P1246" s="41"/>
    </row>
    <row r="1247" spans="16:16" ht="14.5" x14ac:dyDescent="0.35">
      <c r="P1247" s="41"/>
    </row>
    <row r="1248" spans="16:16" ht="14.5" x14ac:dyDescent="0.35">
      <c r="P1248" s="41"/>
    </row>
    <row r="1249" spans="16:16" ht="14.5" x14ac:dyDescent="0.35">
      <c r="P1249" s="41"/>
    </row>
    <row r="1250" spans="16:16" ht="14.5" x14ac:dyDescent="0.35">
      <c r="P1250" s="41"/>
    </row>
    <row r="1251" spans="16:16" ht="14.5" x14ac:dyDescent="0.35">
      <c r="P1251" s="41"/>
    </row>
    <row r="1252" spans="16:16" ht="14.5" x14ac:dyDescent="0.35">
      <c r="P1252" s="41"/>
    </row>
    <row r="1253" spans="16:16" ht="14.5" x14ac:dyDescent="0.35">
      <c r="P1253" s="41"/>
    </row>
    <row r="1254" spans="16:16" ht="14.5" x14ac:dyDescent="0.35">
      <c r="P1254" s="41"/>
    </row>
    <row r="1255" spans="16:16" ht="14.5" x14ac:dyDescent="0.35">
      <c r="P1255" s="41"/>
    </row>
    <row r="1256" spans="16:16" ht="14.5" x14ac:dyDescent="0.35">
      <c r="P1256" s="41"/>
    </row>
    <row r="1257" spans="16:16" ht="14.5" x14ac:dyDescent="0.35">
      <c r="P1257" s="41"/>
    </row>
    <row r="1258" spans="16:16" ht="14.5" x14ac:dyDescent="0.35">
      <c r="P1258" s="41"/>
    </row>
    <row r="1259" spans="16:16" ht="14.5" x14ac:dyDescent="0.35">
      <c r="P1259" s="41"/>
    </row>
    <row r="1260" spans="16:16" ht="14.5" x14ac:dyDescent="0.35">
      <c r="P1260" s="41"/>
    </row>
    <row r="1261" spans="16:16" ht="14.5" x14ac:dyDescent="0.35">
      <c r="P1261" s="41"/>
    </row>
    <row r="1262" spans="16:16" ht="14.5" x14ac:dyDescent="0.35">
      <c r="P1262" s="41"/>
    </row>
    <row r="1263" spans="16:16" ht="14.5" x14ac:dyDescent="0.35">
      <c r="P1263" s="41"/>
    </row>
    <row r="1264" spans="16:16" ht="14.5" x14ac:dyDescent="0.35">
      <c r="P1264" s="41"/>
    </row>
    <row r="1265" spans="16:16" ht="14.5" x14ac:dyDescent="0.35">
      <c r="P1265" s="41"/>
    </row>
    <row r="1266" spans="16:16" ht="14.5" x14ac:dyDescent="0.35">
      <c r="P1266" s="41"/>
    </row>
    <row r="1267" spans="16:16" ht="14.5" x14ac:dyDescent="0.35">
      <c r="P1267" s="41"/>
    </row>
    <row r="1268" spans="16:16" ht="14.5" x14ac:dyDescent="0.35">
      <c r="P1268" s="41"/>
    </row>
    <row r="1269" spans="16:16" ht="14.5" x14ac:dyDescent="0.35">
      <c r="P1269" s="41"/>
    </row>
    <row r="1270" spans="16:16" ht="14.5" x14ac:dyDescent="0.35">
      <c r="P1270" s="41"/>
    </row>
    <row r="1271" spans="16:16" ht="14.5" x14ac:dyDescent="0.35">
      <c r="P1271" s="41"/>
    </row>
    <row r="1272" spans="16:16" ht="14.5" x14ac:dyDescent="0.35">
      <c r="P1272" s="41"/>
    </row>
    <row r="1273" spans="16:16" ht="14.5" x14ac:dyDescent="0.35">
      <c r="P1273" s="41"/>
    </row>
    <row r="1274" spans="16:16" ht="14.5" x14ac:dyDescent="0.35">
      <c r="P1274" s="41"/>
    </row>
    <row r="1275" spans="16:16" ht="14.5" x14ac:dyDescent="0.35">
      <c r="P1275" s="41"/>
    </row>
    <row r="1276" spans="16:16" ht="14.5" x14ac:dyDescent="0.35">
      <c r="P1276" s="41"/>
    </row>
    <row r="1277" spans="16:16" ht="14.5" x14ac:dyDescent="0.35">
      <c r="P1277" s="41"/>
    </row>
    <row r="1278" spans="16:16" ht="14.5" x14ac:dyDescent="0.35">
      <c r="P1278" s="41"/>
    </row>
    <row r="1279" spans="16:16" ht="14.5" x14ac:dyDescent="0.35">
      <c r="P1279" s="41"/>
    </row>
    <row r="1280" spans="16:16" ht="14.5" x14ac:dyDescent="0.35">
      <c r="P1280" s="41"/>
    </row>
    <row r="1281" spans="16:16" ht="14.5" x14ac:dyDescent="0.35">
      <c r="P1281" s="41"/>
    </row>
    <row r="1282" spans="16:16" ht="14.5" x14ac:dyDescent="0.35">
      <c r="P1282" s="41"/>
    </row>
    <row r="1283" spans="16:16" ht="14.5" x14ac:dyDescent="0.35">
      <c r="P1283" s="41"/>
    </row>
    <row r="1284" spans="16:16" ht="14.5" x14ac:dyDescent="0.35">
      <c r="P1284" s="41"/>
    </row>
    <row r="1285" spans="16:16" ht="14.5" x14ac:dyDescent="0.35">
      <c r="P1285" s="41"/>
    </row>
    <row r="1286" spans="16:16" ht="14.5" x14ac:dyDescent="0.35">
      <c r="P1286" s="41"/>
    </row>
    <row r="1287" spans="16:16" ht="14.5" x14ac:dyDescent="0.35">
      <c r="P1287" s="41"/>
    </row>
    <row r="1288" spans="16:16" ht="14.5" x14ac:dyDescent="0.35">
      <c r="P1288" s="41"/>
    </row>
    <row r="1289" spans="16:16" ht="14.5" x14ac:dyDescent="0.35">
      <c r="P1289" s="41"/>
    </row>
    <row r="1290" spans="16:16" ht="14.5" x14ac:dyDescent="0.35">
      <c r="P1290" s="41"/>
    </row>
    <row r="1291" spans="16:16" ht="14.5" x14ac:dyDescent="0.35">
      <c r="P1291" s="41"/>
    </row>
    <row r="1292" spans="16:16" ht="14.5" x14ac:dyDescent="0.35">
      <c r="P1292" s="41"/>
    </row>
    <row r="1293" spans="16:16" ht="14.5" x14ac:dyDescent="0.35">
      <c r="P1293" s="41"/>
    </row>
    <row r="1294" spans="16:16" ht="14.5" x14ac:dyDescent="0.35">
      <c r="P1294" s="41"/>
    </row>
    <row r="1295" spans="16:16" ht="14.5" x14ac:dyDescent="0.35">
      <c r="P1295" s="41"/>
    </row>
    <row r="1296" spans="16:16" ht="14.5" x14ac:dyDescent="0.35">
      <c r="P1296" s="41"/>
    </row>
    <row r="1297" spans="16:16" ht="14.5" x14ac:dyDescent="0.35">
      <c r="P1297" s="41"/>
    </row>
    <row r="1298" spans="16:16" ht="14.5" x14ac:dyDescent="0.35">
      <c r="P1298" s="41"/>
    </row>
    <row r="1299" spans="16:16" ht="14.5" x14ac:dyDescent="0.35">
      <c r="P1299" s="41"/>
    </row>
    <row r="1300" spans="16:16" ht="14.5" x14ac:dyDescent="0.35">
      <c r="P1300" s="41"/>
    </row>
    <row r="1301" spans="16:16" ht="14.5" x14ac:dyDescent="0.35">
      <c r="P1301" s="41"/>
    </row>
    <row r="1302" spans="16:16" ht="14.5" x14ac:dyDescent="0.35">
      <c r="P1302" s="41"/>
    </row>
    <row r="1303" spans="16:16" ht="14.5" x14ac:dyDescent="0.35">
      <c r="P1303" s="41"/>
    </row>
    <row r="1304" spans="16:16" ht="14.5" x14ac:dyDescent="0.35">
      <c r="P1304" s="41"/>
    </row>
    <row r="1305" spans="16:16" ht="14.5" x14ac:dyDescent="0.35">
      <c r="P1305" s="41"/>
    </row>
    <row r="1306" spans="16:16" ht="14.5" x14ac:dyDescent="0.35">
      <c r="P1306" s="41"/>
    </row>
    <row r="1307" spans="16:16" ht="14.5" x14ac:dyDescent="0.35">
      <c r="P1307" s="41"/>
    </row>
    <row r="1308" spans="16:16" ht="14.5" x14ac:dyDescent="0.35">
      <c r="P1308" s="41"/>
    </row>
    <row r="1309" spans="16:16" ht="14.5" x14ac:dyDescent="0.35">
      <c r="P1309" s="41"/>
    </row>
    <row r="1310" spans="16:16" ht="14.5" x14ac:dyDescent="0.35">
      <c r="P1310" s="41"/>
    </row>
    <row r="1311" spans="16:16" ht="14.5" x14ac:dyDescent="0.35">
      <c r="P1311" s="41"/>
    </row>
    <row r="1312" spans="16:16" ht="14.5" x14ac:dyDescent="0.35">
      <c r="P1312" s="41"/>
    </row>
    <row r="1313" spans="16:16" ht="14.5" x14ac:dyDescent="0.35">
      <c r="P1313" s="41"/>
    </row>
    <row r="1314" spans="16:16" ht="14.5" x14ac:dyDescent="0.35">
      <c r="P1314" s="41"/>
    </row>
    <row r="1315" spans="16:16" ht="14.5" x14ac:dyDescent="0.35">
      <c r="P1315" s="41"/>
    </row>
    <row r="1316" spans="16:16" ht="14.5" x14ac:dyDescent="0.35">
      <c r="P1316" s="41"/>
    </row>
    <row r="1317" spans="16:16" ht="14.5" x14ac:dyDescent="0.35">
      <c r="P1317" s="41"/>
    </row>
    <row r="1318" spans="16:16" ht="14.5" x14ac:dyDescent="0.35">
      <c r="P1318" s="41"/>
    </row>
    <row r="1319" spans="16:16" ht="14.5" x14ac:dyDescent="0.35">
      <c r="P1319" s="41"/>
    </row>
    <row r="1320" spans="16:16" ht="14.5" x14ac:dyDescent="0.35">
      <c r="P1320" s="41"/>
    </row>
    <row r="1321" spans="16:16" ht="14.5" x14ac:dyDescent="0.35">
      <c r="P1321" s="41"/>
    </row>
    <row r="1322" spans="16:16" ht="14.5" x14ac:dyDescent="0.35">
      <c r="P1322" s="41"/>
    </row>
    <row r="1323" spans="16:16" ht="14.5" x14ac:dyDescent="0.35">
      <c r="P1323" s="41"/>
    </row>
    <row r="1324" spans="16:16" ht="14.5" x14ac:dyDescent="0.35">
      <c r="P1324" s="41"/>
    </row>
    <row r="1325" spans="16:16" ht="14.5" x14ac:dyDescent="0.35">
      <c r="P1325" s="41"/>
    </row>
    <row r="1326" spans="16:16" ht="14.5" x14ac:dyDescent="0.35">
      <c r="P1326" s="41"/>
    </row>
    <row r="1327" spans="16:16" ht="14.5" x14ac:dyDescent="0.35">
      <c r="P1327" s="41"/>
    </row>
    <row r="1328" spans="16:16" ht="14.5" x14ac:dyDescent="0.35">
      <c r="P1328" s="41"/>
    </row>
    <row r="1329" spans="16:16" ht="14.5" x14ac:dyDescent="0.35">
      <c r="P1329" s="41"/>
    </row>
    <row r="1330" spans="16:16" ht="14.5" x14ac:dyDescent="0.35">
      <c r="P1330" s="41"/>
    </row>
    <row r="1331" spans="16:16" ht="14.5" x14ac:dyDescent="0.35">
      <c r="P1331" s="41"/>
    </row>
    <row r="1332" spans="16:16" ht="14.5" x14ac:dyDescent="0.35">
      <c r="P1332" s="41"/>
    </row>
    <row r="1333" spans="16:16" ht="14.5" x14ac:dyDescent="0.35">
      <c r="P1333" s="41"/>
    </row>
    <row r="1334" spans="16:16" ht="14.5" x14ac:dyDescent="0.35">
      <c r="P1334" s="41"/>
    </row>
    <row r="1335" spans="16:16" ht="14.5" x14ac:dyDescent="0.35">
      <c r="P1335" s="41"/>
    </row>
    <row r="1336" spans="16:16" ht="14.5" x14ac:dyDescent="0.35">
      <c r="P1336" s="41"/>
    </row>
    <row r="1337" spans="16:16" ht="14.5" x14ac:dyDescent="0.35">
      <c r="P1337" s="41"/>
    </row>
    <row r="1338" spans="16:16" ht="14.5" x14ac:dyDescent="0.35">
      <c r="P1338" s="41"/>
    </row>
    <row r="1339" spans="16:16" ht="14.5" x14ac:dyDescent="0.35">
      <c r="P1339" s="41"/>
    </row>
    <row r="1340" spans="16:16" ht="14.5" x14ac:dyDescent="0.35">
      <c r="P1340" s="41"/>
    </row>
    <row r="1341" spans="16:16" ht="14.5" x14ac:dyDescent="0.35">
      <c r="P1341" s="41"/>
    </row>
    <row r="1342" spans="16:16" ht="14.5" x14ac:dyDescent="0.35">
      <c r="P1342" s="41"/>
    </row>
    <row r="1343" spans="16:16" ht="14.5" x14ac:dyDescent="0.35">
      <c r="P1343" s="41"/>
    </row>
    <row r="1344" spans="16:16" ht="14.5" x14ac:dyDescent="0.35">
      <c r="P1344" s="41"/>
    </row>
    <row r="1345" spans="16:16" ht="14.5" x14ac:dyDescent="0.35">
      <c r="P1345" s="41"/>
    </row>
    <row r="1346" spans="16:16" ht="14.5" x14ac:dyDescent="0.35">
      <c r="P1346" s="41"/>
    </row>
    <row r="1347" spans="16:16" ht="14.5" x14ac:dyDescent="0.35">
      <c r="P1347" s="41"/>
    </row>
    <row r="1348" spans="16:16" ht="14.5" x14ac:dyDescent="0.35">
      <c r="P1348" s="41"/>
    </row>
    <row r="1349" spans="16:16" ht="14.5" x14ac:dyDescent="0.35">
      <c r="P1349" s="41"/>
    </row>
    <row r="1350" spans="16:16" ht="14.5" x14ac:dyDescent="0.35">
      <c r="P1350" s="41"/>
    </row>
    <row r="1351" spans="16:16" ht="14.5" x14ac:dyDescent="0.35">
      <c r="P1351" s="41"/>
    </row>
    <row r="1352" spans="16:16" ht="14.5" x14ac:dyDescent="0.35">
      <c r="P1352" s="41"/>
    </row>
    <row r="1353" spans="16:16" ht="14.5" x14ac:dyDescent="0.35">
      <c r="P1353" s="41"/>
    </row>
    <row r="1354" spans="16:16" ht="14.5" x14ac:dyDescent="0.35">
      <c r="P1354" s="41"/>
    </row>
    <row r="1355" spans="16:16" ht="14.5" x14ac:dyDescent="0.35">
      <c r="P1355" s="41"/>
    </row>
    <row r="1356" spans="16:16" ht="14.5" x14ac:dyDescent="0.35">
      <c r="P1356" s="41"/>
    </row>
    <row r="1357" spans="16:16" ht="14.5" x14ac:dyDescent="0.35">
      <c r="P1357" s="41"/>
    </row>
    <row r="1358" spans="16:16" ht="14.5" x14ac:dyDescent="0.35">
      <c r="P1358" s="41"/>
    </row>
    <row r="1359" spans="16:16" ht="14.5" x14ac:dyDescent="0.35">
      <c r="P1359" s="41"/>
    </row>
    <row r="1360" spans="16:16" ht="14.5" x14ac:dyDescent="0.35">
      <c r="P1360" s="41"/>
    </row>
    <row r="1361" spans="16:16" ht="14.5" x14ac:dyDescent="0.35">
      <c r="P1361" s="41"/>
    </row>
    <row r="1362" spans="16:16" ht="14.5" x14ac:dyDescent="0.35">
      <c r="P1362" s="41"/>
    </row>
    <row r="1363" spans="16:16" ht="14.5" x14ac:dyDescent="0.35">
      <c r="P1363" s="41"/>
    </row>
    <row r="1364" spans="16:16" ht="14.5" x14ac:dyDescent="0.35">
      <c r="P1364" s="41"/>
    </row>
    <row r="1365" spans="16:16" ht="14.5" x14ac:dyDescent="0.35">
      <c r="P1365" s="41"/>
    </row>
    <row r="1366" spans="16:16" ht="14.5" x14ac:dyDescent="0.35">
      <c r="P1366" s="41"/>
    </row>
    <row r="1367" spans="16:16" ht="14.5" x14ac:dyDescent="0.35">
      <c r="P1367" s="41"/>
    </row>
    <row r="1368" spans="16:16" ht="14.5" x14ac:dyDescent="0.35">
      <c r="P1368" s="41"/>
    </row>
    <row r="1369" spans="16:16" ht="14.5" x14ac:dyDescent="0.35">
      <c r="P1369" s="41"/>
    </row>
    <row r="1370" spans="16:16" ht="14.5" x14ac:dyDescent="0.35">
      <c r="P1370" s="41"/>
    </row>
    <row r="1371" spans="16:16" ht="14.5" x14ac:dyDescent="0.35">
      <c r="P1371" s="41"/>
    </row>
    <row r="1372" spans="16:16" ht="14.5" x14ac:dyDescent="0.35">
      <c r="P1372" s="41"/>
    </row>
    <row r="1373" spans="16:16" ht="14.5" x14ac:dyDescent="0.35">
      <c r="P1373" s="41"/>
    </row>
    <row r="1374" spans="16:16" ht="14.5" x14ac:dyDescent="0.35">
      <c r="P1374" s="41"/>
    </row>
    <row r="1375" spans="16:16" ht="14.5" x14ac:dyDescent="0.35">
      <c r="P1375" s="41"/>
    </row>
    <row r="1376" spans="16:16" ht="14.5" x14ac:dyDescent="0.35">
      <c r="P1376" s="41"/>
    </row>
    <row r="1377" spans="16:16" ht="14.5" x14ac:dyDescent="0.35">
      <c r="P1377" s="41"/>
    </row>
    <row r="1378" spans="16:16" ht="14.5" x14ac:dyDescent="0.35">
      <c r="P1378" s="41"/>
    </row>
    <row r="1379" spans="16:16" ht="14.5" x14ac:dyDescent="0.35">
      <c r="P1379" s="41"/>
    </row>
    <row r="1380" spans="16:16" ht="14.5" x14ac:dyDescent="0.35">
      <c r="P1380" s="41"/>
    </row>
    <row r="1381" spans="16:16" ht="14.5" x14ac:dyDescent="0.35">
      <c r="P1381" s="41"/>
    </row>
    <row r="1382" spans="16:16" ht="14.5" x14ac:dyDescent="0.35">
      <c r="P1382" s="41"/>
    </row>
    <row r="1383" spans="16:16" ht="14.5" x14ac:dyDescent="0.35">
      <c r="P1383" s="41"/>
    </row>
    <row r="1384" spans="16:16" ht="14.5" x14ac:dyDescent="0.35">
      <c r="P1384" s="41"/>
    </row>
    <row r="1385" spans="16:16" ht="14.5" x14ac:dyDescent="0.35">
      <c r="P1385" s="41"/>
    </row>
    <row r="1386" spans="16:16" ht="14.5" x14ac:dyDescent="0.35">
      <c r="P1386" s="41"/>
    </row>
    <row r="1387" spans="16:16" ht="14.5" x14ac:dyDescent="0.35">
      <c r="P1387" s="41"/>
    </row>
    <row r="1388" spans="16:16" ht="14.5" x14ac:dyDescent="0.35">
      <c r="P1388" s="41"/>
    </row>
    <row r="1389" spans="16:16" ht="14.5" x14ac:dyDescent="0.35">
      <c r="P1389" s="41"/>
    </row>
    <row r="1390" spans="16:16" ht="14.5" x14ac:dyDescent="0.35">
      <c r="P1390" s="41"/>
    </row>
    <row r="1391" spans="16:16" ht="14.5" x14ac:dyDescent="0.35">
      <c r="P1391" s="41"/>
    </row>
    <row r="1392" spans="16:16" ht="14.5" x14ac:dyDescent="0.35">
      <c r="P1392" s="41"/>
    </row>
    <row r="1393" spans="16:16" ht="14.5" x14ac:dyDescent="0.35">
      <c r="P1393" s="41"/>
    </row>
    <row r="1394" spans="16:16" ht="14.5" x14ac:dyDescent="0.35">
      <c r="P1394" s="41"/>
    </row>
    <row r="1395" spans="16:16" ht="14.5" x14ac:dyDescent="0.35">
      <c r="P1395" s="41"/>
    </row>
    <row r="1396" spans="16:16" ht="14.5" x14ac:dyDescent="0.35">
      <c r="P1396" s="41"/>
    </row>
    <row r="1397" spans="16:16" ht="14.5" x14ac:dyDescent="0.35">
      <c r="P1397" s="41"/>
    </row>
    <row r="1398" spans="16:16" ht="14.5" x14ac:dyDescent="0.35">
      <c r="P1398" s="41"/>
    </row>
    <row r="1399" spans="16:16" ht="14.5" x14ac:dyDescent="0.35">
      <c r="P1399" s="41"/>
    </row>
    <row r="1400" spans="16:16" ht="14.5" x14ac:dyDescent="0.35">
      <c r="P1400" s="41"/>
    </row>
    <row r="1401" spans="16:16" ht="14.5" x14ac:dyDescent="0.35">
      <c r="P1401" s="41"/>
    </row>
    <row r="1402" spans="16:16" ht="14.5" x14ac:dyDescent="0.35">
      <c r="P1402" s="41"/>
    </row>
    <row r="1403" spans="16:16" ht="14.5" x14ac:dyDescent="0.35">
      <c r="P1403" s="41"/>
    </row>
    <row r="1404" spans="16:16" ht="14.5" x14ac:dyDescent="0.35">
      <c r="P1404" s="41"/>
    </row>
    <row r="1405" spans="16:16" ht="14.5" x14ac:dyDescent="0.35">
      <c r="P1405" s="41"/>
    </row>
    <row r="1406" spans="16:16" ht="14.5" x14ac:dyDescent="0.35">
      <c r="P1406" s="41"/>
    </row>
    <row r="1407" spans="16:16" ht="14.5" x14ac:dyDescent="0.35">
      <c r="P1407" s="41"/>
    </row>
    <row r="1408" spans="16:16" ht="14.5" x14ac:dyDescent="0.35">
      <c r="P1408" s="41"/>
    </row>
    <row r="1409" spans="16:16" ht="14.5" x14ac:dyDescent="0.35">
      <c r="P1409" s="41"/>
    </row>
    <row r="1410" spans="16:16" ht="14.5" x14ac:dyDescent="0.35">
      <c r="P1410" s="41"/>
    </row>
    <row r="1411" spans="16:16" ht="14.5" x14ac:dyDescent="0.35">
      <c r="P1411" s="41"/>
    </row>
    <row r="1412" spans="16:16" ht="14.5" x14ac:dyDescent="0.35">
      <c r="P1412" s="41"/>
    </row>
    <row r="1413" spans="16:16" ht="14.5" x14ac:dyDescent="0.35">
      <c r="P1413" s="41"/>
    </row>
    <row r="1414" spans="16:16" ht="14.5" x14ac:dyDescent="0.35">
      <c r="P1414" s="41"/>
    </row>
    <row r="1415" spans="16:16" ht="14.5" x14ac:dyDescent="0.35">
      <c r="P1415" s="41"/>
    </row>
    <row r="1416" spans="16:16" ht="14.5" x14ac:dyDescent="0.35">
      <c r="P1416" s="41"/>
    </row>
    <row r="1417" spans="16:16" ht="14.5" x14ac:dyDescent="0.35">
      <c r="P1417" s="41"/>
    </row>
    <row r="1418" spans="16:16" ht="14.5" x14ac:dyDescent="0.35">
      <c r="P1418" s="41"/>
    </row>
    <row r="1419" spans="16:16" ht="14.5" x14ac:dyDescent="0.35">
      <c r="P1419" s="41"/>
    </row>
    <row r="1420" spans="16:16" ht="14.5" x14ac:dyDescent="0.35">
      <c r="P1420" s="41"/>
    </row>
    <row r="1421" spans="16:16" ht="14.5" x14ac:dyDescent="0.35">
      <c r="P1421" s="41"/>
    </row>
    <row r="1422" spans="16:16" ht="14.5" x14ac:dyDescent="0.35">
      <c r="P1422" s="41"/>
    </row>
    <row r="1423" spans="16:16" ht="14.5" x14ac:dyDescent="0.35">
      <c r="P1423" s="41"/>
    </row>
    <row r="1424" spans="16:16" ht="14.5" x14ac:dyDescent="0.35">
      <c r="P1424" s="41"/>
    </row>
    <row r="1425" spans="16:16" ht="14.5" x14ac:dyDescent="0.35">
      <c r="P1425" s="41"/>
    </row>
    <row r="1426" spans="16:16" ht="14.5" x14ac:dyDescent="0.35">
      <c r="P1426" s="41"/>
    </row>
    <row r="1427" spans="16:16" ht="14.5" x14ac:dyDescent="0.35">
      <c r="P1427" s="41"/>
    </row>
    <row r="1428" spans="16:16" ht="14.5" x14ac:dyDescent="0.35">
      <c r="P1428" s="41"/>
    </row>
    <row r="1429" spans="16:16" ht="14.5" x14ac:dyDescent="0.35">
      <c r="P1429" s="41"/>
    </row>
    <row r="1430" spans="16:16" ht="14.5" x14ac:dyDescent="0.35">
      <c r="P1430" s="41"/>
    </row>
    <row r="1431" spans="16:16" ht="14.5" x14ac:dyDescent="0.35">
      <c r="P1431" s="41"/>
    </row>
    <row r="1432" spans="16:16" ht="14.5" x14ac:dyDescent="0.35">
      <c r="P1432" s="41"/>
    </row>
    <row r="1433" spans="16:16" ht="14.5" x14ac:dyDescent="0.35">
      <c r="P1433" s="41"/>
    </row>
    <row r="1434" spans="16:16" ht="14.5" x14ac:dyDescent="0.35">
      <c r="P1434" s="41"/>
    </row>
    <row r="1435" spans="16:16" ht="14.5" x14ac:dyDescent="0.35">
      <c r="P1435" s="41"/>
    </row>
    <row r="1436" spans="16:16" ht="14.5" x14ac:dyDescent="0.35">
      <c r="P1436" s="41"/>
    </row>
    <row r="1437" spans="16:16" ht="14.5" x14ac:dyDescent="0.35">
      <c r="P1437" s="41"/>
    </row>
    <row r="1438" spans="16:16" ht="14.5" x14ac:dyDescent="0.35">
      <c r="P1438" s="41"/>
    </row>
    <row r="1439" spans="16:16" ht="14.5" x14ac:dyDescent="0.35">
      <c r="P1439" s="41"/>
    </row>
    <row r="1440" spans="16:16" ht="14.5" x14ac:dyDescent="0.35">
      <c r="P1440" s="41"/>
    </row>
    <row r="1441" spans="16:16" ht="14.5" x14ac:dyDescent="0.35">
      <c r="P1441" s="41"/>
    </row>
    <row r="1442" spans="16:16" ht="14.5" x14ac:dyDescent="0.35">
      <c r="P1442" s="41"/>
    </row>
    <row r="1443" spans="16:16" ht="14.5" x14ac:dyDescent="0.35">
      <c r="P1443" s="41"/>
    </row>
    <row r="1444" spans="16:16" ht="14.5" x14ac:dyDescent="0.35">
      <c r="P1444" s="41"/>
    </row>
    <row r="1445" spans="16:16" ht="14.5" x14ac:dyDescent="0.35">
      <c r="P1445" s="41"/>
    </row>
    <row r="1446" spans="16:16" ht="14.5" x14ac:dyDescent="0.35">
      <c r="P1446" s="41"/>
    </row>
    <row r="1447" spans="16:16" ht="14.5" x14ac:dyDescent="0.35">
      <c r="P1447" s="41"/>
    </row>
    <row r="1448" spans="16:16" ht="14.5" x14ac:dyDescent="0.35">
      <c r="P1448" s="41"/>
    </row>
    <row r="1449" spans="16:16" ht="14.5" x14ac:dyDescent="0.35">
      <c r="P1449" s="41"/>
    </row>
    <row r="1450" spans="16:16" ht="14.5" x14ac:dyDescent="0.35">
      <c r="P1450" s="41"/>
    </row>
    <row r="1451" spans="16:16" ht="14.5" x14ac:dyDescent="0.35">
      <c r="P1451" s="41"/>
    </row>
    <row r="1452" spans="16:16" ht="14.5" x14ac:dyDescent="0.35">
      <c r="P1452" s="41"/>
    </row>
    <row r="1453" spans="16:16" ht="14.5" x14ac:dyDescent="0.35">
      <c r="P1453" s="41"/>
    </row>
    <row r="1454" spans="16:16" ht="14.5" x14ac:dyDescent="0.35">
      <c r="P1454" s="41"/>
    </row>
    <row r="1455" spans="16:16" ht="14.5" x14ac:dyDescent="0.35">
      <c r="P1455" s="41"/>
    </row>
    <row r="1456" spans="16:16" ht="14.5" x14ac:dyDescent="0.35">
      <c r="P1456" s="41"/>
    </row>
    <row r="1457" spans="16:16" ht="14.5" x14ac:dyDescent="0.35">
      <c r="P1457" s="41"/>
    </row>
    <row r="1458" spans="16:16" ht="14.5" x14ac:dyDescent="0.35">
      <c r="P1458" s="41"/>
    </row>
    <row r="1459" spans="16:16" ht="14.5" x14ac:dyDescent="0.35">
      <c r="P1459" s="41"/>
    </row>
    <row r="1460" spans="16:16" ht="14.5" x14ac:dyDescent="0.35">
      <c r="P1460" s="41"/>
    </row>
    <row r="1461" spans="16:16" ht="14.5" x14ac:dyDescent="0.35">
      <c r="P1461" s="41"/>
    </row>
    <row r="1462" spans="16:16" ht="14.5" x14ac:dyDescent="0.35">
      <c r="P1462" s="41"/>
    </row>
    <row r="1463" spans="16:16" ht="14.5" x14ac:dyDescent="0.35">
      <c r="P1463" s="41"/>
    </row>
    <row r="1464" spans="16:16" ht="14.5" x14ac:dyDescent="0.35">
      <c r="P1464" s="41"/>
    </row>
    <row r="1465" spans="16:16" ht="14.5" x14ac:dyDescent="0.35">
      <c r="P1465" s="41"/>
    </row>
    <row r="1466" spans="16:16" ht="14.5" x14ac:dyDescent="0.35">
      <c r="P1466" s="41"/>
    </row>
    <row r="1467" spans="16:16" ht="14.5" x14ac:dyDescent="0.35">
      <c r="P1467" s="41"/>
    </row>
    <row r="1468" spans="16:16" ht="14.5" x14ac:dyDescent="0.35">
      <c r="P1468" s="41"/>
    </row>
    <row r="1469" spans="16:16" ht="14.5" x14ac:dyDescent="0.35">
      <c r="P1469" s="41"/>
    </row>
    <row r="1470" spans="16:16" ht="14.5" x14ac:dyDescent="0.35">
      <c r="P1470" s="41"/>
    </row>
    <row r="1471" spans="16:16" ht="14.5" x14ac:dyDescent="0.35">
      <c r="P1471" s="41"/>
    </row>
    <row r="1472" spans="16:16" ht="14.5" x14ac:dyDescent="0.35">
      <c r="P1472" s="41"/>
    </row>
    <row r="1473" spans="16:16" ht="14.5" x14ac:dyDescent="0.35">
      <c r="P1473" s="41"/>
    </row>
    <row r="1474" spans="16:16" ht="14.5" x14ac:dyDescent="0.35">
      <c r="P1474" s="41"/>
    </row>
    <row r="1475" spans="16:16" ht="14.5" x14ac:dyDescent="0.35">
      <c r="P1475" s="41"/>
    </row>
    <row r="1476" spans="16:16" ht="14.5" x14ac:dyDescent="0.35">
      <c r="P1476" s="41"/>
    </row>
    <row r="1477" spans="16:16" ht="14.5" x14ac:dyDescent="0.35">
      <c r="P1477" s="41"/>
    </row>
    <row r="1478" spans="16:16" ht="14.5" x14ac:dyDescent="0.35">
      <c r="P1478" s="41"/>
    </row>
    <row r="1479" spans="16:16" ht="14.5" x14ac:dyDescent="0.35">
      <c r="P1479" s="41"/>
    </row>
    <row r="1480" spans="16:16" ht="14.5" x14ac:dyDescent="0.35">
      <c r="P1480" s="41"/>
    </row>
    <row r="1481" spans="16:16" ht="14.5" x14ac:dyDescent="0.35">
      <c r="P1481" s="41"/>
    </row>
    <row r="1482" spans="16:16" ht="14.5" x14ac:dyDescent="0.35">
      <c r="P1482" s="41"/>
    </row>
    <row r="1483" spans="16:16" ht="14.5" x14ac:dyDescent="0.35">
      <c r="P1483" s="41"/>
    </row>
    <row r="1484" spans="16:16" ht="14.5" x14ac:dyDescent="0.35">
      <c r="P1484" s="41"/>
    </row>
    <row r="1485" spans="16:16" ht="14.5" x14ac:dyDescent="0.35">
      <c r="P1485" s="41"/>
    </row>
    <row r="1486" spans="16:16" ht="14.5" x14ac:dyDescent="0.35">
      <c r="P1486" s="41"/>
    </row>
    <row r="1487" spans="16:16" ht="14.5" x14ac:dyDescent="0.35">
      <c r="P1487" s="41"/>
    </row>
    <row r="1488" spans="16:16" ht="14.5" x14ac:dyDescent="0.35">
      <c r="P1488" s="41"/>
    </row>
    <row r="1489" spans="16:16" ht="14.5" x14ac:dyDescent="0.35">
      <c r="P1489" s="41"/>
    </row>
    <row r="1490" spans="16:16" ht="14.5" x14ac:dyDescent="0.35">
      <c r="P1490" s="41"/>
    </row>
    <row r="1491" spans="16:16" ht="14.5" x14ac:dyDescent="0.35">
      <c r="P1491" s="41"/>
    </row>
    <row r="1492" spans="16:16" ht="14.5" x14ac:dyDescent="0.35">
      <c r="P1492" s="41"/>
    </row>
    <row r="1493" spans="16:16" ht="14.5" x14ac:dyDescent="0.35">
      <c r="P1493" s="41"/>
    </row>
    <row r="1494" spans="16:16" ht="14.5" x14ac:dyDescent="0.35">
      <c r="P1494" s="41"/>
    </row>
    <row r="1495" spans="16:16" ht="14.5" x14ac:dyDescent="0.35">
      <c r="P1495" s="41"/>
    </row>
    <row r="1496" spans="16:16" ht="14.5" x14ac:dyDescent="0.35">
      <c r="P1496" s="41"/>
    </row>
    <row r="1497" spans="16:16" ht="14.5" x14ac:dyDescent="0.35">
      <c r="P1497" s="41"/>
    </row>
    <row r="1498" spans="16:16" ht="14.5" x14ac:dyDescent="0.35">
      <c r="P1498" s="41"/>
    </row>
    <row r="1499" spans="16:16" ht="14.5" x14ac:dyDescent="0.35">
      <c r="P1499" s="41"/>
    </row>
    <row r="1500" spans="16:16" ht="14.5" x14ac:dyDescent="0.35">
      <c r="P1500" s="41"/>
    </row>
    <row r="1501" spans="16:16" ht="14.5" x14ac:dyDescent="0.35">
      <c r="P1501" s="41"/>
    </row>
    <row r="1502" spans="16:16" ht="14.5" x14ac:dyDescent="0.35">
      <c r="P1502" s="41"/>
    </row>
    <row r="1503" spans="16:16" ht="14.5" x14ac:dyDescent="0.35">
      <c r="P1503" s="41"/>
    </row>
    <row r="1504" spans="16:16" ht="14.5" x14ac:dyDescent="0.35">
      <c r="P1504" s="41"/>
    </row>
    <row r="1505" spans="16:16" ht="14.5" x14ac:dyDescent="0.35">
      <c r="P1505" s="41"/>
    </row>
    <row r="1506" spans="16:16" ht="14.5" x14ac:dyDescent="0.35">
      <c r="P1506" s="41"/>
    </row>
    <row r="1507" spans="16:16" ht="14.5" x14ac:dyDescent="0.35">
      <c r="P1507" s="41"/>
    </row>
    <row r="1508" spans="16:16" ht="14.5" x14ac:dyDescent="0.35">
      <c r="P1508" s="41"/>
    </row>
    <row r="1509" spans="16:16" ht="14.5" x14ac:dyDescent="0.35">
      <c r="P1509" s="41"/>
    </row>
    <row r="1510" spans="16:16" ht="14.5" x14ac:dyDescent="0.35">
      <c r="P1510" s="41"/>
    </row>
    <row r="1511" spans="16:16" ht="14.5" x14ac:dyDescent="0.35">
      <c r="P1511" s="41"/>
    </row>
    <row r="1512" spans="16:16" ht="14.5" x14ac:dyDescent="0.35">
      <c r="P1512" s="41"/>
    </row>
    <row r="1513" spans="16:16" ht="14.5" x14ac:dyDescent="0.35">
      <c r="P1513" s="41"/>
    </row>
    <row r="1514" spans="16:16" ht="14.5" x14ac:dyDescent="0.35">
      <c r="P1514" s="41"/>
    </row>
    <row r="1515" spans="16:16" ht="14.5" x14ac:dyDescent="0.35">
      <c r="P1515" s="41"/>
    </row>
    <row r="1516" spans="16:16" ht="14.5" x14ac:dyDescent="0.35">
      <c r="P1516" s="41"/>
    </row>
    <row r="1517" spans="16:16" ht="14.5" x14ac:dyDescent="0.35">
      <c r="P1517" s="41"/>
    </row>
    <row r="1518" spans="16:16" ht="14.5" x14ac:dyDescent="0.35">
      <c r="P1518" s="41"/>
    </row>
    <row r="1519" spans="16:16" ht="14.5" x14ac:dyDescent="0.35">
      <c r="P1519" s="41"/>
    </row>
    <row r="1520" spans="16:16" ht="14.5" x14ac:dyDescent="0.35">
      <c r="P1520" s="41"/>
    </row>
    <row r="1521" spans="16:16" ht="14.5" x14ac:dyDescent="0.35">
      <c r="P1521" s="41"/>
    </row>
    <row r="1522" spans="16:16" ht="14.5" x14ac:dyDescent="0.35">
      <c r="P1522" s="41"/>
    </row>
    <row r="1523" spans="16:16" ht="14.5" x14ac:dyDescent="0.35">
      <c r="P1523" s="41"/>
    </row>
    <row r="1524" spans="16:16" ht="14.5" x14ac:dyDescent="0.35">
      <c r="P1524" s="41"/>
    </row>
    <row r="1525" spans="16:16" ht="14.5" x14ac:dyDescent="0.35">
      <c r="P1525" s="41"/>
    </row>
    <row r="1526" spans="16:16" ht="14.5" x14ac:dyDescent="0.35">
      <c r="P1526" s="41"/>
    </row>
  </sheetData>
  <sheetProtection algorithmName="SHA-512" hashValue="fLw1gf0pkBtt/bBh9XZCMq8ALOOczqWwmJnhk6YZw3veQ68F3YI04r4qk6xK67S0zjAbDnAyFlNv92zJwG9Efg==" saltValue="GDzWEcRSsyh2JYYjH1O9hg==" spinCount="100000" sheet="1" objects="1" scenarios="1"/>
  <mergeCells count="15">
    <mergeCell ref="J8:K8"/>
    <mergeCell ref="L8:M8"/>
    <mergeCell ref="B6:M6"/>
    <mergeCell ref="C2:E2"/>
    <mergeCell ref="C3:E3"/>
    <mergeCell ref="F1:H3"/>
    <mergeCell ref="C7:C9"/>
    <mergeCell ref="B7:B9"/>
    <mergeCell ref="D7:D9"/>
    <mergeCell ref="E8:E9"/>
    <mergeCell ref="G8:G9"/>
    <mergeCell ref="F8:F9"/>
    <mergeCell ref="E7:H7"/>
    <mergeCell ref="H8:H9"/>
    <mergeCell ref="I7:M7"/>
  </mergeCells>
  <conditionalFormatting sqref="K10:K768">
    <cfRule type="cellIs" dxfId="66" priority="4" operator="equal">
      <formula>"nd"</formula>
    </cfRule>
    <cfRule type="cellIs" dxfId="65" priority="5" operator="lessThan">
      <formula>0.9</formula>
    </cfRule>
    <cfRule type="cellIs" dxfId="64" priority="6" operator="greaterThanOrEqual">
      <formula>0.9</formula>
    </cfRule>
  </conditionalFormatting>
  <conditionalFormatting sqref="M10:M768">
    <cfRule type="cellIs" dxfId="63" priority="1" operator="equal">
      <formula>"nd"</formula>
    </cfRule>
    <cfRule type="cellIs" dxfId="62" priority="2" operator="lessThan">
      <formula>0.9</formula>
    </cfRule>
    <cfRule type="cellIs" dxfId="61" priority="3" operator="greaterThanOrEqual">
      <formula>0.9</formula>
    </cfRule>
  </conditionalFormatting>
  <printOptions horizontalCentered="1"/>
  <pageMargins left="0.25" right="0.25" top="2" bottom="0.75" header="0.3" footer="0.3"/>
  <pageSetup scale="57" fitToHeight="0" orientation="portrait" horizontalDpi="200" verticalDpi="200" r:id="rId1"/>
  <headerFooter scaleWithDoc="0">
    <oddHeader>&amp;C&amp;G
&amp;"Arial,Bold"Geographic Access Report
Section IV:  Behavioral Health Geographical Access by Each County</oddHeader>
    <oddFooter>&amp;L&amp;"Arial,Regular"&amp;10Geographic Access - Report #55&amp;C&amp;"Arial,Regular"&amp;10Rev. v6 2019-07&amp;R&amp;"Arial,Regular"&amp;10&amp;P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76"/>
  <sheetViews>
    <sheetView showGridLines="0" topLeftCell="B1" zoomScale="85" zoomScaleNormal="85" workbookViewId="0">
      <selection activeCell="B1" sqref="B1"/>
    </sheetView>
  </sheetViews>
  <sheetFormatPr defaultColWidth="9.1796875" defaultRowHeight="12.5" x14ac:dyDescent="0.25"/>
  <cols>
    <col min="1" max="1" width="0" style="40" hidden="1" customWidth="1"/>
    <col min="2" max="2" width="51.54296875" style="40" customWidth="1"/>
    <col min="3" max="5" width="12.1796875" style="40" customWidth="1"/>
    <col min="6" max="6" width="12.1796875" style="63" customWidth="1"/>
    <col min="7" max="8" width="12.1796875" style="40" customWidth="1"/>
    <col min="9" max="16384" width="9.1796875" style="40"/>
  </cols>
  <sheetData>
    <row r="1" spans="1:13" ht="13" x14ac:dyDescent="0.25">
      <c r="B1" s="7" t="s">
        <v>0</v>
      </c>
      <c r="C1" s="2" t="str">
        <f>IF('1 BH Geo Access Summary &amp; Analy'!B1="","",'1 BH Geo Access Summary &amp; Analy'!B1)</f>
        <v/>
      </c>
      <c r="D1" s="5" t="s">
        <v>1</v>
      </c>
      <c r="E1" s="13" t="str">
        <f>IF('1 BH Geo Access Summary &amp; Analy'!D1="","",'1 BH Geo Access Summary &amp; Analy'!D1)</f>
        <v/>
      </c>
      <c r="F1" s="265"/>
      <c r="G1" s="266"/>
      <c r="H1" s="266"/>
    </row>
    <row r="2" spans="1:13" ht="13" x14ac:dyDescent="0.25">
      <c r="B2" s="7" t="s">
        <v>2</v>
      </c>
      <c r="C2" s="238" t="str">
        <f>IF('1 BH Geo Access Summary &amp; Analy'!B2="","",'1 BH Geo Access Summary &amp; Analy'!B2)</f>
        <v/>
      </c>
      <c r="D2" s="239"/>
      <c r="E2" s="240"/>
      <c r="F2" s="265"/>
      <c r="G2" s="266"/>
      <c r="H2" s="266"/>
    </row>
    <row r="3" spans="1:13" ht="13" x14ac:dyDescent="0.25">
      <c r="B3" s="7" t="s">
        <v>37</v>
      </c>
      <c r="C3" s="238" t="str">
        <f>IF('1 BH Geo Access Summary &amp; Analy'!B3="","",'1 BH Geo Access Summary &amp; Analy'!B3)</f>
        <v/>
      </c>
      <c r="D3" s="239"/>
      <c r="E3" s="240"/>
      <c r="F3" s="265"/>
      <c r="G3" s="266"/>
      <c r="H3" s="266"/>
    </row>
    <row r="4" spans="1:13" ht="13" x14ac:dyDescent="0.25">
      <c r="B4" s="22"/>
      <c r="C4" s="22"/>
      <c r="D4" s="22"/>
      <c r="E4" s="22"/>
      <c r="F4" s="22"/>
      <c r="G4" s="22"/>
      <c r="H4" s="22"/>
      <c r="I4" s="23"/>
      <c r="J4" s="23"/>
      <c r="K4" s="23"/>
      <c r="L4" s="23"/>
      <c r="M4" s="23"/>
    </row>
    <row r="5" spans="1:13" x14ac:dyDescent="0.25">
      <c r="A5" s="42" t="s">
        <v>244</v>
      </c>
      <c r="E5" s="45"/>
      <c r="F5" s="58"/>
      <c r="G5" s="46"/>
      <c r="H5" s="46"/>
    </row>
    <row r="6" spans="1:13" ht="13" x14ac:dyDescent="0.25">
      <c r="B6" s="249" t="s">
        <v>185</v>
      </c>
      <c r="C6" s="250"/>
      <c r="D6" s="250"/>
      <c r="E6" s="250"/>
      <c r="F6" s="250"/>
      <c r="G6" s="251"/>
      <c r="H6" s="59"/>
    </row>
    <row r="7" spans="1:13" ht="51" customHeight="1" x14ac:dyDescent="0.25">
      <c r="B7" s="60" t="s">
        <v>239</v>
      </c>
      <c r="C7" s="60" t="s">
        <v>63</v>
      </c>
      <c r="D7" s="60" t="s">
        <v>154</v>
      </c>
      <c r="E7" s="60" t="s">
        <v>55</v>
      </c>
      <c r="F7" s="60" t="s">
        <v>56</v>
      </c>
      <c r="G7" s="60" t="s">
        <v>57</v>
      </c>
    </row>
    <row r="8" spans="1:13" ht="15" customHeight="1" x14ac:dyDescent="0.25">
      <c r="A8" s="39" t="str">
        <f>D8&amp;B8</f>
        <v>URBANFreestanding Psychiatric Hospitals</v>
      </c>
      <c r="B8" s="51" t="s">
        <v>40</v>
      </c>
      <c r="C8" s="61" t="s">
        <v>175</v>
      </c>
      <c r="D8" s="61" t="s">
        <v>58</v>
      </c>
      <c r="E8" s="82"/>
      <c r="F8" s="82"/>
      <c r="G8" s="82"/>
      <c r="J8" s="46"/>
    </row>
    <row r="9" spans="1:13" ht="15" customHeight="1" x14ac:dyDescent="0.25">
      <c r="A9" s="39" t="str">
        <f t="shared" ref="A9:A72" si="0">D9&amp;B9</f>
        <v>URBANGeneral Hospitals with psychiatric units</v>
      </c>
      <c r="B9" s="51" t="s">
        <v>41</v>
      </c>
      <c r="C9" s="61" t="s">
        <v>175</v>
      </c>
      <c r="D9" s="61" t="s">
        <v>58</v>
      </c>
      <c r="E9" s="82"/>
      <c r="F9" s="82"/>
      <c r="G9" s="82"/>
      <c r="J9" s="46"/>
      <c r="L9" s="62"/>
    </row>
    <row r="10" spans="1:13" ht="15" customHeight="1" x14ac:dyDescent="0.25">
      <c r="A10" s="39" t="str">
        <f t="shared" si="0"/>
        <v>URBANPartial Hospital Programs</v>
      </c>
      <c r="B10" s="51" t="s">
        <v>42</v>
      </c>
      <c r="C10" s="61" t="s">
        <v>175</v>
      </c>
      <c r="D10" s="61" t="s">
        <v>58</v>
      </c>
      <c r="E10" s="82"/>
      <c r="F10" s="82"/>
      <c r="G10" s="82"/>
      <c r="J10" s="46"/>
      <c r="L10" s="62"/>
    </row>
    <row r="11" spans="1:13" ht="15" customHeight="1" x14ac:dyDescent="0.25">
      <c r="A11" s="39" t="str">
        <f t="shared" si="0"/>
        <v>URBANAccredited Residential Treatment Centers (ARTC)</v>
      </c>
      <c r="B11" s="51" t="s">
        <v>241</v>
      </c>
      <c r="C11" s="61" t="s">
        <v>175</v>
      </c>
      <c r="D11" s="61" t="s">
        <v>58</v>
      </c>
      <c r="E11" s="82"/>
      <c r="F11" s="82"/>
      <c r="G11" s="82"/>
      <c r="J11" s="46"/>
    </row>
    <row r="12" spans="1:13" ht="15" customHeight="1" x14ac:dyDescent="0.25">
      <c r="A12" s="39" t="str">
        <f t="shared" si="0"/>
        <v>URBANNon-Accredited Residential Treatment Center &amp; Group Homes</v>
      </c>
      <c r="B12" s="51" t="s">
        <v>43</v>
      </c>
      <c r="C12" s="61" t="s">
        <v>175</v>
      </c>
      <c r="D12" s="61" t="s">
        <v>58</v>
      </c>
      <c r="E12" s="82"/>
      <c r="F12" s="82"/>
      <c r="G12" s="82"/>
      <c r="J12" s="46"/>
    </row>
    <row r="13" spans="1:13" ht="15" customHeight="1" x14ac:dyDescent="0.25">
      <c r="A13" s="39" t="str">
        <f t="shared" si="0"/>
        <v>URBANTreatment Foster Care I &amp; II</v>
      </c>
      <c r="B13" s="51" t="s">
        <v>94</v>
      </c>
      <c r="C13" s="61" t="s">
        <v>175</v>
      </c>
      <c r="D13" s="61" t="s">
        <v>58</v>
      </c>
      <c r="E13" s="82"/>
      <c r="F13" s="82"/>
      <c r="G13" s="82"/>
      <c r="J13" s="46"/>
    </row>
    <row r="14" spans="1:13" ht="15" customHeight="1" x14ac:dyDescent="0.25">
      <c r="A14" s="39" t="str">
        <f t="shared" si="0"/>
        <v>URBANCore Service Agencies</v>
      </c>
      <c r="B14" s="51" t="s">
        <v>44</v>
      </c>
      <c r="C14" s="61" t="s">
        <v>175</v>
      </c>
      <c r="D14" s="61" t="s">
        <v>58</v>
      </c>
      <c r="E14" s="82"/>
      <c r="F14" s="82"/>
      <c r="G14" s="82"/>
      <c r="J14" s="46"/>
    </row>
    <row r="15" spans="1:13" ht="15" customHeight="1" x14ac:dyDescent="0.25">
      <c r="A15" s="39" t="str">
        <f t="shared" si="0"/>
        <v>URBANCommunity Mental Health Centers</v>
      </c>
      <c r="B15" s="51" t="s">
        <v>93</v>
      </c>
      <c r="C15" s="61" t="s">
        <v>175</v>
      </c>
      <c r="D15" s="61" t="s">
        <v>58</v>
      </c>
      <c r="E15" s="82"/>
      <c r="F15" s="82"/>
      <c r="G15" s="82"/>
      <c r="J15" s="46"/>
    </row>
    <row r="16" spans="1:13" ht="15" customHeight="1" x14ac:dyDescent="0.25">
      <c r="A16" s="39" t="str">
        <f t="shared" si="0"/>
        <v>URBANIndian Health Service and Tribal 638s providing BH</v>
      </c>
      <c r="B16" s="51" t="s">
        <v>45</v>
      </c>
      <c r="C16" s="61" t="s">
        <v>175</v>
      </c>
      <c r="D16" s="61" t="s">
        <v>58</v>
      </c>
      <c r="E16" s="82"/>
      <c r="F16" s="82"/>
      <c r="G16" s="82"/>
      <c r="J16" s="46"/>
    </row>
    <row r="17" spans="1:10" ht="15" customHeight="1" x14ac:dyDescent="0.25">
      <c r="A17" s="39" t="str">
        <f t="shared" si="0"/>
        <v>URBANOutpatient Provider Agencies</v>
      </c>
      <c r="B17" s="51" t="s">
        <v>46</v>
      </c>
      <c r="C17" s="61" t="s">
        <v>175</v>
      </c>
      <c r="D17" s="61" t="s">
        <v>58</v>
      </c>
      <c r="E17" s="82"/>
      <c r="F17" s="82"/>
      <c r="G17" s="82"/>
      <c r="J17" s="46"/>
    </row>
    <row r="18" spans="1:10" ht="15" customHeight="1" x14ac:dyDescent="0.25">
      <c r="A18" s="39" t="str">
        <f t="shared" si="0"/>
        <v>URBANBehavioral Management Services (BMS)</v>
      </c>
      <c r="B18" s="51" t="s">
        <v>248</v>
      </c>
      <c r="C18" s="61" t="s">
        <v>175</v>
      </c>
      <c r="D18" s="61" t="s">
        <v>58</v>
      </c>
      <c r="E18" s="82"/>
      <c r="F18" s="82"/>
      <c r="G18" s="82"/>
      <c r="J18" s="46"/>
    </row>
    <row r="19" spans="1:10" ht="15" customHeight="1" x14ac:dyDescent="0.25">
      <c r="A19" s="39" t="str">
        <f t="shared" si="0"/>
        <v>URBANDay Treatment Services</v>
      </c>
      <c r="B19" s="51" t="s">
        <v>249</v>
      </c>
      <c r="C19" s="61" t="s">
        <v>175</v>
      </c>
      <c r="D19" s="61" t="s">
        <v>58</v>
      </c>
      <c r="E19" s="82"/>
      <c r="F19" s="82"/>
      <c r="G19" s="82"/>
      <c r="J19" s="46"/>
    </row>
    <row r="20" spans="1:10" ht="15" customHeight="1" x14ac:dyDescent="0.25">
      <c r="A20" s="39" t="str">
        <f t="shared" si="0"/>
        <v>URBANAssertive Community Treatment (ACT)</v>
      </c>
      <c r="B20" s="51" t="s">
        <v>250</v>
      </c>
      <c r="C20" s="61" t="s">
        <v>175</v>
      </c>
      <c r="D20" s="61" t="s">
        <v>58</v>
      </c>
      <c r="E20" s="82"/>
      <c r="F20" s="82"/>
      <c r="G20" s="82"/>
      <c r="J20" s="46"/>
    </row>
    <row r="21" spans="1:10" ht="15" customHeight="1" x14ac:dyDescent="0.25">
      <c r="A21" s="39" t="str">
        <f t="shared" si="0"/>
        <v>URBANMulti-Systemic Therapy (MST)</v>
      </c>
      <c r="B21" s="51" t="s">
        <v>251</v>
      </c>
      <c r="C21" s="61" t="s">
        <v>175</v>
      </c>
      <c r="D21" s="61" t="s">
        <v>58</v>
      </c>
      <c r="E21" s="82"/>
      <c r="F21" s="82"/>
      <c r="G21" s="82"/>
      <c r="J21" s="46"/>
    </row>
    <row r="22" spans="1:10" ht="15" customHeight="1" x14ac:dyDescent="0.25">
      <c r="A22" s="39" t="str">
        <f t="shared" si="0"/>
        <v>URBANIntensive Outpatient Services</v>
      </c>
      <c r="B22" s="51" t="s">
        <v>47</v>
      </c>
      <c r="C22" s="61" t="s">
        <v>175</v>
      </c>
      <c r="D22" s="61" t="s">
        <v>58</v>
      </c>
      <c r="E22" s="82"/>
      <c r="F22" s="82"/>
      <c r="G22" s="82"/>
      <c r="J22" s="46"/>
    </row>
    <row r="23" spans="1:10" ht="15" customHeight="1" x14ac:dyDescent="0.25">
      <c r="A23" s="39" t="str">
        <f t="shared" si="0"/>
        <v>URBANMethadone Clinics</v>
      </c>
      <c r="B23" s="51" t="s">
        <v>48</v>
      </c>
      <c r="C23" s="61" t="s">
        <v>175</v>
      </c>
      <c r="D23" s="61" t="s">
        <v>58</v>
      </c>
      <c r="E23" s="82"/>
      <c r="F23" s="82"/>
      <c r="G23" s="82"/>
      <c r="J23" s="46"/>
    </row>
    <row r="24" spans="1:10" ht="15" customHeight="1" x14ac:dyDescent="0.25">
      <c r="A24" s="39" t="str">
        <f t="shared" si="0"/>
        <v>URBANFQHCs providing BH services</v>
      </c>
      <c r="B24" s="51" t="s">
        <v>49</v>
      </c>
      <c r="C24" s="61" t="s">
        <v>175</v>
      </c>
      <c r="D24" s="61" t="s">
        <v>58</v>
      </c>
      <c r="E24" s="82"/>
      <c r="F24" s="82"/>
      <c r="G24" s="82"/>
      <c r="J24" s="46"/>
    </row>
    <row r="25" spans="1:10" ht="15" customHeight="1" x14ac:dyDescent="0.25">
      <c r="A25" s="39" t="str">
        <f t="shared" si="0"/>
        <v>URBANRural Health Clinics providing BH Services</v>
      </c>
      <c r="B25" s="51" t="s">
        <v>50</v>
      </c>
      <c r="C25" s="61" t="s">
        <v>175</v>
      </c>
      <c r="D25" s="61" t="s">
        <v>58</v>
      </c>
      <c r="E25" s="82"/>
      <c r="F25" s="82"/>
      <c r="G25" s="82"/>
      <c r="J25" s="46"/>
    </row>
    <row r="26" spans="1:10" ht="15" customHeight="1" x14ac:dyDescent="0.25">
      <c r="A26" s="39" t="str">
        <f t="shared" si="0"/>
        <v>URBANPsychiatrists</v>
      </c>
      <c r="B26" s="51" t="s">
        <v>51</v>
      </c>
      <c r="C26" s="61" t="s">
        <v>175</v>
      </c>
      <c r="D26" s="61" t="s">
        <v>58</v>
      </c>
      <c r="E26" s="82"/>
      <c r="F26" s="82"/>
      <c r="G26" s="82"/>
      <c r="J26" s="46"/>
    </row>
    <row r="27" spans="1:10" ht="15" customHeight="1" x14ac:dyDescent="0.25">
      <c r="A27" s="39" t="str">
        <f t="shared" si="0"/>
        <v>URBANPsychologists</v>
      </c>
      <c r="B27" s="51" t="s">
        <v>52</v>
      </c>
      <c r="C27" s="61" t="s">
        <v>175</v>
      </c>
      <c r="D27" s="61" t="s">
        <v>58</v>
      </c>
      <c r="E27" s="82"/>
      <c r="F27" s="82"/>
      <c r="G27" s="82"/>
      <c r="J27" s="46"/>
    </row>
    <row r="28" spans="1:10" ht="15" customHeight="1" x14ac:dyDescent="0.25">
      <c r="A28" s="39" t="str">
        <f t="shared" si="0"/>
        <v>URBANSuboxone certified MDs</v>
      </c>
      <c r="B28" s="51" t="s">
        <v>53</v>
      </c>
      <c r="C28" s="61" t="s">
        <v>175</v>
      </c>
      <c r="D28" s="61" t="s">
        <v>58</v>
      </c>
      <c r="E28" s="82"/>
      <c r="F28" s="82"/>
      <c r="G28" s="82"/>
      <c r="J28" s="46"/>
    </row>
    <row r="29" spans="1:10" ht="15" customHeight="1" x14ac:dyDescent="0.25">
      <c r="A29" s="39" t="str">
        <f t="shared" si="0"/>
        <v>URBANOther Licensed Independent BH Practitioners</v>
      </c>
      <c r="B29" s="51" t="s">
        <v>242</v>
      </c>
      <c r="C29" s="61" t="s">
        <v>175</v>
      </c>
      <c r="D29" s="61" t="s">
        <v>58</v>
      </c>
      <c r="E29" s="82"/>
      <c r="F29" s="82"/>
      <c r="G29" s="82"/>
      <c r="J29" s="46"/>
    </row>
    <row r="30" spans="1:10" ht="15" customHeight="1" x14ac:dyDescent="0.25">
      <c r="A30" s="39" t="str">
        <f t="shared" si="0"/>
        <v>URBANInpatient Psychiatric Hospitals</v>
      </c>
      <c r="B30" s="51" t="s">
        <v>54</v>
      </c>
      <c r="C30" s="61" t="s">
        <v>175</v>
      </c>
      <c r="D30" s="61" t="s">
        <v>58</v>
      </c>
      <c r="E30" s="82"/>
      <c r="F30" s="82"/>
      <c r="G30" s="82"/>
      <c r="J30" s="46"/>
    </row>
    <row r="31" spans="1:10" ht="15" customHeight="1" x14ac:dyDescent="0.25">
      <c r="A31" s="39" t="str">
        <f t="shared" si="0"/>
        <v>RURALFreestanding Psychiatric Hospitals</v>
      </c>
      <c r="B31" s="51" t="s">
        <v>40</v>
      </c>
      <c r="C31" s="61" t="s">
        <v>176</v>
      </c>
      <c r="D31" s="61" t="s">
        <v>59</v>
      </c>
      <c r="E31" s="82"/>
      <c r="F31" s="82"/>
      <c r="G31" s="82"/>
      <c r="J31" s="46"/>
    </row>
    <row r="32" spans="1:10" ht="15" customHeight="1" x14ac:dyDescent="0.25">
      <c r="A32" s="39" t="str">
        <f t="shared" si="0"/>
        <v>RURALGeneral Hospitals with psychiatric units</v>
      </c>
      <c r="B32" s="51" t="s">
        <v>41</v>
      </c>
      <c r="C32" s="61" t="s">
        <v>176</v>
      </c>
      <c r="D32" s="61" t="s">
        <v>59</v>
      </c>
      <c r="E32" s="82"/>
      <c r="F32" s="82"/>
      <c r="G32" s="82"/>
      <c r="J32" s="46"/>
    </row>
    <row r="33" spans="1:10" ht="15" customHeight="1" x14ac:dyDescent="0.25">
      <c r="A33" s="39" t="str">
        <f t="shared" si="0"/>
        <v>RURALPartial Hospital Programs</v>
      </c>
      <c r="B33" s="51" t="s">
        <v>42</v>
      </c>
      <c r="C33" s="61" t="s">
        <v>176</v>
      </c>
      <c r="D33" s="61" t="s">
        <v>59</v>
      </c>
      <c r="E33" s="82"/>
      <c r="F33" s="82"/>
      <c r="G33" s="82"/>
      <c r="J33" s="46"/>
    </row>
    <row r="34" spans="1:10" ht="15" customHeight="1" x14ac:dyDescent="0.25">
      <c r="A34" s="39" t="str">
        <f t="shared" si="0"/>
        <v>RURALAccredited Residential Treatment Centers (ARTC)</v>
      </c>
      <c r="B34" s="51" t="s">
        <v>241</v>
      </c>
      <c r="C34" s="61" t="s">
        <v>176</v>
      </c>
      <c r="D34" s="61" t="s">
        <v>59</v>
      </c>
      <c r="E34" s="82"/>
      <c r="F34" s="82"/>
      <c r="G34" s="82"/>
      <c r="J34" s="46"/>
    </row>
    <row r="35" spans="1:10" ht="15" customHeight="1" x14ac:dyDescent="0.25">
      <c r="A35" s="39" t="str">
        <f t="shared" si="0"/>
        <v>RURALNon-Accredited Residential Treatment Center &amp; Group Homes</v>
      </c>
      <c r="B35" s="51" t="s">
        <v>43</v>
      </c>
      <c r="C35" s="61" t="s">
        <v>176</v>
      </c>
      <c r="D35" s="61" t="s">
        <v>59</v>
      </c>
      <c r="E35" s="82"/>
      <c r="F35" s="82"/>
      <c r="G35" s="82"/>
      <c r="J35" s="46"/>
    </row>
    <row r="36" spans="1:10" ht="15" customHeight="1" x14ac:dyDescent="0.25">
      <c r="A36" s="39" t="str">
        <f t="shared" si="0"/>
        <v>RURALTreatment Foster Care I &amp; II</v>
      </c>
      <c r="B36" s="51" t="s">
        <v>94</v>
      </c>
      <c r="C36" s="61" t="s">
        <v>176</v>
      </c>
      <c r="D36" s="61" t="s">
        <v>59</v>
      </c>
      <c r="E36" s="82"/>
      <c r="F36" s="82"/>
      <c r="G36" s="82"/>
      <c r="J36" s="46"/>
    </row>
    <row r="37" spans="1:10" ht="15" customHeight="1" x14ac:dyDescent="0.25">
      <c r="A37" s="39" t="str">
        <f t="shared" si="0"/>
        <v>RURALCore Service Agencies</v>
      </c>
      <c r="B37" s="51" t="s">
        <v>44</v>
      </c>
      <c r="C37" s="61" t="s">
        <v>176</v>
      </c>
      <c r="D37" s="61" t="s">
        <v>59</v>
      </c>
      <c r="E37" s="82"/>
      <c r="F37" s="82"/>
      <c r="G37" s="82"/>
      <c r="J37" s="46"/>
    </row>
    <row r="38" spans="1:10" ht="15" customHeight="1" x14ac:dyDescent="0.25">
      <c r="A38" s="39" t="str">
        <f t="shared" si="0"/>
        <v>RURALCommunity Mental Health Centers</v>
      </c>
      <c r="B38" s="51" t="s">
        <v>93</v>
      </c>
      <c r="C38" s="61" t="s">
        <v>176</v>
      </c>
      <c r="D38" s="61" t="s">
        <v>59</v>
      </c>
      <c r="E38" s="82"/>
      <c r="F38" s="82"/>
      <c r="G38" s="82"/>
      <c r="J38" s="46"/>
    </row>
    <row r="39" spans="1:10" ht="15" customHeight="1" x14ac:dyDescent="0.25">
      <c r="A39" s="39" t="str">
        <f t="shared" si="0"/>
        <v>RURALIndian Health Service and Tribal 638s providing BH</v>
      </c>
      <c r="B39" s="51" t="s">
        <v>45</v>
      </c>
      <c r="C39" s="61" t="s">
        <v>176</v>
      </c>
      <c r="D39" s="61" t="s">
        <v>59</v>
      </c>
      <c r="E39" s="82"/>
      <c r="F39" s="82"/>
      <c r="G39" s="82"/>
      <c r="J39" s="46"/>
    </row>
    <row r="40" spans="1:10" ht="15" customHeight="1" x14ac:dyDescent="0.25">
      <c r="A40" s="39" t="str">
        <f t="shared" si="0"/>
        <v>RURALOutpatient Provider Agencies</v>
      </c>
      <c r="B40" s="51" t="s">
        <v>46</v>
      </c>
      <c r="C40" s="61" t="s">
        <v>176</v>
      </c>
      <c r="D40" s="61" t="s">
        <v>59</v>
      </c>
      <c r="E40" s="82"/>
      <c r="F40" s="82"/>
      <c r="G40" s="82"/>
      <c r="J40" s="46"/>
    </row>
    <row r="41" spans="1:10" ht="15" customHeight="1" x14ac:dyDescent="0.25">
      <c r="A41" s="39" t="str">
        <f t="shared" si="0"/>
        <v>RURALBehavioral Management Services (BMS)</v>
      </c>
      <c r="B41" s="51" t="s">
        <v>248</v>
      </c>
      <c r="C41" s="61" t="s">
        <v>176</v>
      </c>
      <c r="D41" s="61" t="s">
        <v>59</v>
      </c>
      <c r="E41" s="82"/>
      <c r="F41" s="82"/>
      <c r="G41" s="82"/>
      <c r="J41" s="46"/>
    </row>
    <row r="42" spans="1:10" ht="15" customHeight="1" x14ac:dyDescent="0.25">
      <c r="A42" s="39" t="str">
        <f t="shared" si="0"/>
        <v>RURALDay Treatment Services</v>
      </c>
      <c r="B42" s="51" t="s">
        <v>249</v>
      </c>
      <c r="C42" s="61" t="s">
        <v>176</v>
      </c>
      <c r="D42" s="61" t="s">
        <v>59</v>
      </c>
      <c r="E42" s="82"/>
      <c r="F42" s="82"/>
      <c r="G42" s="82"/>
      <c r="J42" s="46"/>
    </row>
    <row r="43" spans="1:10" ht="15" customHeight="1" x14ac:dyDescent="0.25">
      <c r="A43" s="39" t="str">
        <f t="shared" si="0"/>
        <v>RURALAssertive Community Treatment (ACT)</v>
      </c>
      <c r="B43" s="51" t="s">
        <v>250</v>
      </c>
      <c r="C43" s="61" t="s">
        <v>176</v>
      </c>
      <c r="D43" s="61" t="s">
        <v>59</v>
      </c>
      <c r="E43" s="82"/>
      <c r="F43" s="82"/>
      <c r="G43" s="82"/>
      <c r="J43" s="46"/>
    </row>
    <row r="44" spans="1:10" ht="15" customHeight="1" x14ac:dyDescent="0.25">
      <c r="A44" s="39" t="str">
        <f t="shared" si="0"/>
        <v>RURALMulti-Systemic Therapy (MST)</v>
      </c>
      <c r="B44" s="51" t="s">
        <v>251</v>
      </c>
      <c r="C44" s="61" t="s">
        <v>176</v>
      </c>
      <c r="D44" s="61" t="s">
        <v>59</v>
      </c>
      <c r="E44" s="82"/>
      <c r="F44" s="82"/>
      <c r="G44" s="82"/>
      <c r="J44" s="46"/>
    </row>
    <row r="45" spans="1:10" ht="15" customHeight="1" x14ac:dyDescent="0.25">
      <c r="A45" s="39" t="str">
        <f t="shared" si="0"/>
        <v>RURALIntensive Outpatient Services</v>
      </c>
      <c r="B45" s="51" t="s">
        <v>47</v>
      </c>
      <c r="C45" s="61" t="s">
        <v>176</v>
      </c>
      <c r="D45" s="61" t="s">
        <v>59</v>
      </c>
      <c r="E45" s="82"/>
      <c r="F45" s="82"/>
      <c r="G45" s="82"/>
      <c r="J45" s="46"/>
    </row>
    <row r="46" spans="1:10" ht="15" customHeight="1" x14ac:dyDescent="0.25">
      <c r="A46" s="39" t="str">
        <f t="shared" si="0"/>
        <v>RURALMethadone Clinics</v>
      </c>
      <c r="B46" s="51" t="s">
        <v>48</v>
      </c>
      <c r="C46" s="61" t="s">
        <v>176</v>
      </c>
      <c r="D46" s="61" t="s">
        <v>59</v>
      </c>
      <c r="E46" s="82"/>
      <c r="F46" s="82"/>
      <c r="G46" s="82"/>
      <c r="J46" s="46"/>
    </row>
    <row r="47" spans="1:10" ht="15" customHeight="1" x14ac:dyDescent="0.25">
      <c r="A47" s="39" t="str">
        <f t="shared" si="0"/>
        <v>RURALFQHCs providing BH services</v>
      </c>
      <c r="B47" s="51" t="s">
        <v>49</v>
      </c>
      <c r="C47" s="61" t="s">
        <v>176</v>
      </c>
      <c r="D47" s="61" t="s">
        <v>59</v>
      </c>
      <c r="E47" s="82"/>
      <c r="F47" s="82"/>
      <c r="G47" s="82"/>
      <c r="J47" s="46"/>
    </row>
    <row r="48" spans="1:10" ht="15" customHeight="1" x14ac:dyDescent="0.25">
      <c r="A48" s="39" t="str">
        <f t="shared" si="0"/>
        <v>RURALRural Health Clinics providing BH Services</v>
      </c>
      <c r="B48" s="51" t="s">
        <v>50</v>
      </c>
      <c r="C48" s="61" t="s">
        <v>176</v>
      </c>
      <c r="D48" s="61" t="s">
        <v>59</v>
      </c>
      <c r="E48" s="82"/>
      <c r="F48" s="82"/>
      <c r="G48" s="82"/>
      <c r="J48" s="46"/>
    </row>
    <row r="49" spans="1:10" ht="15" customHeight="1" x14ac:dyDescent="0.25">
      <c r="A49" s="39" t="str">
        <f t="shared" si="0"/>
        <v>RURALPsychiatrists</v>
      </c>
      <c r="B49" s="51" t="s">
        <v>51</v>
      </c>
      <c r="C49" s="61" t="s">
        <v>176</v>
      </c>
      <c r="D49" s="61" t="s">
        <v>59</v>
      </c>
      <c r="E49" s="82"/>
      <c r="F49" s="82"/>
      <c r="G49" s="82"/>
      <c r="J49" s="46"/>
    </row>
    <row r="50" spans="1:10" ht="15" customHeight="1" x14ac:dyDescent="0.25">
      <c r="A50" s="39" t="str">
        <f t="shared" si="0"/>
        <v>RURALPsychologists</v>
      </c>
      <c r="B50" s="51" t="s">
        <v>52</v>
      </c>
      <c r="C50" s="61" t="s">
        <v>176</v>
      </c>
      <c r="D50" s="61" t="s">
        <v>59</v>
      </c>
      <c r="E50" s="82"/>
      <c r="F50" s="82"/>
      <c r="G50" s="82"/>
      <c r="J50" s="46"/>
    </row>
    <row r="51" spans="1:10" ht="15" customHeight="1" x14ac:dyDescent="0.25">
      <c r="A51" s="39" t="str">
        <f t="shared" si="0"/>
        <v>RURALSuboxone certified MDs</v>
      </c>
      <c r="B51" s="51" t="s">
        <v>53</v>
      </c>
      <c r="C51" s="61" t="s">
        <v>176</v>
      </c>
      <c r="D51" s="61" t="s">
        <v>59</v>
      </c>
      <c r="E51" s="82"/>
      <c r="F51" s="82"/>
      <c r="G51" s="82"/>
      <c r="J51" s="46"/>
    </row>
    <row r="52" spans="1:10" ht="15" customHeight="1" x14ac:dyDescent="0.25">
      <c r="A52" s="39" t="str">
        <f t="shared" si="0"/>
        <v>RURALOther Licensed Independent BH Practitioners</v>
      </c>
      <c r="B52" s="51" t="s">
        <v>242</v>
      </c>
      <c r="C52" s="61" t="s">
        <v>176</v>
      </c>
      <c r="D52" s="61" t="s">
        <v>59</v>
      </c>
      <c r="E52" s="82"/>
      <c r="F52" s="82"/>
      <c r="G52" s="82"/>
      <c r="J52" s="46"/>
    </row>
    <row r="53" spans="1:10" ht="15" customHeight="1" x14ac:dyDescent="0.25">
      <c r="A53" s="39" t="str">
        <f t="shared" si="0"/>
        <v>RURALInpatient Psychiatric Hospitals</v>
      </c>
      <c r="B53" s="51" t="s">
        <v>54</v>
      </c>
      <c r="C53" s="61" t="s">
        <v>176</v>
      </c>
      <c r="D53" s="61" t="s">
        <v>59</v>
      </c>
      <c r="E53" s="82"/>
      <c r="F53" s="82"/>
      <c r="G53" s="82"/>
      <c r="J53" s="46"/>
    </row>
    <row r="54" spans="1:10" ht="15" customHeight="1" x14ac:dyDescent="0.25">
      <c r="A54" s="39" t="str">
        <f t="shared" si="0"/>
        <v>FRONTIERFreestanding Psychiatric Hospitals</v>
      </c>
      <c r="B54" s="51" t="s">
        <v>40</v>
      </c>
      <c r="C54" s="61" t="s">
        <v>177</v>
      </c>
      <c r="D54" s="61" t="s">
        <v>60</v>
      </c>
      <c r="E54" s="82"/>
      <c r="F54" s="82"/>
      <c r="G54" s="82"/>
      <c r="J54" s="46"/>
    </row>
    <row r="55" spans="1:10" ht="15" customHeight="1" x14ac:dyDescent="0.25">
      <c r="A55" s="39" t="str">
        <f t="shared" si="0"/>
        <v>FRONTIERGeneral Hospitals with psychiatric units</v>
      </c>
      <c r="B55" s="51" t="s">
        <v>41</v>
      </c>
      <c r="C55" s="61" t="s">
        <v>177</v>
      </c>
      <c r="D55" s="61" t="s">
        <v>60</v>
      </c>
      <c r="E55" s="82"/>
      <c r="F55" s="82"/>
      <c r="G55" s="82"/>
      <c r="J55" s="46"/>
    </row>
    <row r="56" spans="1:10" ht="15" customHeight="1" x14ac:dyDescent="0.25">
      <c r="A56" s="39" t="str">
        <f t="shared" si="0"/>
        <v>FRONTIERPartial Hospital Programs</v>
      </c>
      <c r="B56" s="51" t="s">
        <v>42</v>
      </c>
      <c r="C56" s="61" t="s">
        <v>177</v>
      </c>
      <c r="D56" s="61" t="s">
        <v>60</v>
      </c>
      <c r="E56" s="82"/>
      <c r="F56" s="82"/>
      <c r="G56" s="82"/>
      <c r="J56" s="46"/>
    </row>
    <row r="57" spans="1:10" ht="15" customHeight="1" x14ac:dyDescent="0.25">
      <c r="A57" s="39" t="str">
        <f t="shared" si="0"/>
        <v>FRONTIERAccredited Residential Treatment Centers (ARTC)</v>
      </c>
      <c r="B57" s="51" t="s">
        <v>241</v>
      </c>
      <c r="C57" s="61" t="s">
        <v>177</v>
      </c>
      <c r="D57" s="61" t="s">
        <v>60</v>
      </c>
      <c r="E57" s="82"/>
      <c r="F57" s="82"/>
      <c r="G57" s="82"/>
      <c r="J57" s="46"/>
    </row>
    <row r="58" spans="1:10" ht="15" customHeight="1" x14ac:dyDescent="0.25">
      <c r="A58" s="39" t="str">
        <f t="shared" si="0"/>
        <v>FRONTIERNon-Accredited Residential Treatment Center &amp; Group Homes</v>
      </c>
      <c r="B58" s="51" t="s">
        <v>43</v>
      </c>
      <c r="C58" s="61" t="s">
        <v>177</v>
      </c>
      <c r="D58" s="61" t="s">
        <v>60</v>
      </c>
      <c r="E58" s="82"/>
      <c r="F58" s="82"/>
      <c r="G58" s="82"/>
      <c r="J58" s="46"/>
    </row>
    <row r="59" spans="1:10" ht="15" customHeight="1" x14ac:dyDescent="0.25">
      <c r="A59" s="39" t="str">
        <f t="shared" si="0"/>
        <v>FRONTIERTreatment Foster Care I &amp; II</v>
      </c>
      <c r="B59" s="51" t="s">
        <v>94</v>
      </c>
      <c r="C59" s="61" t="s">
        <v>177</v>
      </c>
      <c r="D59" s="61" t="s">
        <v>60</v>
      </c>
      <c r="E59" s="82"/>
      <c r="F59" s="82"/>
      <c r="G59" s="82"/>
      <c r="J59" s="46"/>
    </row>
    <row r="60" spans="1:10" ht="15" customHeight="1" x14ac:dyDescent="0.25">
      <c r="A60" s="39" t="str">
        <f t="shared" si="0"/>
        <v>FRONTIERCore Service Agencies</v>
      </c>
      <c r="B60" s="51" t="s">
        <v>44</v>
      </c>
      <c r="C60" s="61" t="s">
        <v>177</v>
      </c>
      <c r="D60" s="61" t="s">
        <v>60</v>
      </c>
      <c r="E60" s="82"/>
      <c r="F60" s="82"/>
      <c r="G60" s="82"/>
      <c r="J60" s="46"/>
    </row>
    <row r="61" spans="1:10" ht="15" customHeight="1" x14ac:dyDescent="0.25">
      <c r="A61" s="39" t="str">
        <f t="shared" si="0"/>
        <v>FRONTIERCommunity Mental Health Centers</v>
      </c>
      <c r="B61" s="51" t="s">
        <v>93</v>
      </c>
      <c r="C61" s="61" t="s">
        <v>177</v>
      </c>
      <c r="D61" s="61" t="s">
        <v>60</v>
      </c>
      <c r="E61" s="82"/>
      <c r="F61" s="82"/>
      <c r="G61" s="82"/>
      <c r="J61" s="46"/>
    </row>
    <row r="62" spans="1:10" ht="15" customHeight="1" x14ac:dyDescent="0.25">
      <c r="A62" s="39" t="str">
        <f t="shared" si="0"/>
        <v>FRONTIERIndian Health Service and Tribal 638s providing BH</v>
      </c>
      <c r="B62" s="51" t="s">
        <v>45</v>
      </c>
      <c r="C62" s="61" t="s">
        <v>177</v>
      </c>
      <c r="D62" s="61" t="s">
        <v>60</v>
      </c>
      <c r="E62" s="82"/>
      <c r="F62" s="82"/>
      <c r="G62" s="82"/>
      <c r="J62" s="46"/>
    </row>
    <row r="63" spans="1:10" ht="15" customHeight="1" x14ac:dyDescent="0.25">
      <c r="A63" s="39" t="str">
        <f t="shared" si="0"/>
        <v>FRONTIEROutpatient Provider Agencies</v>
      </c>
      <c r="B63" s="51" t="s">
        <v>46</v>
      </c>
      <c r="C63" s="61" t="s">
        <v>177</v>
      </c>
      <c r="D63" s="61" t="s">
        <v>60</v>
      </c>
      <c r="E63" s="82"/>
      <c r="F63" s="82"/>
      <c r="G63" s="82"/>
      <c r="J63" s="46"/>
    </row>
    <row r="64" spans="1:10" ht="15" customHeight="1" x14ac:dyDescent="0.25">
      <c r="A64" s="39" t="str">
        <f t="shared" si="0"/>
        <v>FRONTIERBehavioral Management Services (BMS)</v>
      </c>
      <c r="B64" s="51" t="s">
        <v>248</v>
      </c>
      <c r="C64" s="61" t="s">
        <v>177</v>
      </c>
      <c r="D64" s="61" t="s">
        <v>60</v>
      </c>
      <c r="E64" s="82"/>
      <c r="F64" s="82"/>
      <c r="G64" s="82"/>
      <c r="J64" s="46"/>
    </row>
    <row r="65" spans="1:10" ht="15" customHeight="1" x14ac:dyDescent="0.25">
      <c r="A65" s="39" t="str">
        <f t="shared" si="0"/>
        <v>FRONTIERDay Treatment Services</v>
      </c>
      <c r="B65" s="51" t="s">
        <v>249</v>
      </c>
      <c r="C65" s="61" t="s">
        <v>177</v>
      </c>
      <c r="D65" s="61" t="s">
        <v>60</v>
      </c>
      <c r="E65" s="82"/>
      <c r="F65" s="82"/>
      <c r="G65" s="82"/>
      <c r="J65" s="46"/>
    </row>
    <row r="66" spans="1:10" ht="15" customHeight="1" x14ac:dyDescent="0.25">
      <c r="A66" s="39" t="str">
        <f t="shared" si="0"/>
        <v>FRONTIERAssertive Community Treatment (ACT)</v>
      </c>
      <c r="B66" s="51" t="s">
        <v>250</v>
      </c>
      <c r="C66" s="61" t="s">
        <v>177</v>
      </c>
      <c r="D66" s="61" t="s">
        <v>60</v>
      </c>
      <c r="E66" s="82"/>
      <c r="F66" s="82"/>
      <c r="G66" s="82"/>
      <c r="J66" s="46"/>
    </row>
    <row r="67" spans="1:10" ht="15" customHeight="1" x14ac:dyDescent="0.25">
      <c r="A67" s="39" t="str">
        <f t="shared" si="0"/>
        <v>FRONTIERMulti-Systemic Therapy (MST)</v>
      </c>
      <c r="B67" s="51" t="s">
        <v>251</v>
      </c>
      <c r="C67" s="61" t="s">
        <v>177</v>
      </c>
      <c r="D67" s="61" t="s">
        <v>60</v>
      </c>
      <c r="E67" s="82"/>
      <c r="F67" s="82"/>
      <c r="G67" s="82"/>
      <c r="J67" s="46"/>
    </row>
    <row r="68" spans="1:10" ht="15" customHeight="1" x14ac:dyDescent="0.25">
      <c r="A68" s="39" t="str">
        <f t="shared" si="0"/>
        <v>FRONTIERIntensive Outpatient Services</v>
      </c>
      <c r="B68" s="51" t="s">
        <v>47</v>
      </c>
      <c r="C68" s="61" t="s">
        <v>177</v>
      </c>
      <c r="D68" s="61" t="s">
        <v>60</v>
      </c>
      <c r="E68" s="82"/>
      <c r="F68" s="82"/>
      <c r="G68" s="82"/>
      <c r="J68" s="46"/>
    </row>
    <row r="69" spans="1:10" ht="15" customHeight="1" x14ac:dyDescent="0.25">
      <c r="A69" s="39" t="str">
        <f t="shared" si="0"/>
        <v>FRONTIERMethadone Clinics</v>
      </c>
      <c r="B69" s="51" t="s">
        <v>48</v>
      </c>
      <c r="C69" s="61" t="s">
        <v>177</v>
      </c>
      <c r="D69" s="61" t="s">
        <v>60</v>
      </c>
      <c r="E69" s="82"/>
      <c r="F69" s="82"/>
      <c r="G69" s="82"/>
      <c r="J69" s="46"/>
    </row>
    <row r="70" spans="1:10" ht="15" customHeight="1" x14ac:dyDescent="0.25">
      <c r="A70" s="39" t="str">
        <f t="shared" si="0"/>
        <v>FRONTIERFQHCs providing BH services</v>
      </c>
      <c r="B70" s="51" t="s">
        <v>49</v>
      </c>
      <c r="C70" s="61" t="s">
        <v>177</v>
      </c>
      <c r="D70" s="61" t="s">
        <v>60</v>
      </c>
      <c r="E70" s="82"/>
      <c r="F70" s="82"/>
      <c r="G70" s="82"/>
      <c r="J70" s="46"/>
    </row>
    <row r="71" spans="1:10" ht="15" customHeight="1" x14ac:dyDescent="0.25">
      <c r="A71" s="39" t="str">
        <f t="shared" si="0"/>
        <v>FRONTIERRural Health Clinics providing BH Services</v>
      </c>
      <c r="B71" s="51" t="s">
        <v>50</v>
      </c>
      <c r="C71" s="61" t="s">
        <v>177</v>
      </c>
      <c r="D71" s="61" t="s">
        <v>60</v>
      </c>
      <c r="E71" s="82"/>
      <c r="F71" s="82"/>
      <c r="G71" s="82"/>
      <c r="J71" s="46"/>
    </row>
    <row r="72" spans="1:10" x14ac:dyDescent="0.25">
      <c r="A72" s="39" t="str">
        <f t="shared" si="0"/>
        <v>FRONTIERPsychiatrists</v>
      </c>
      <c r="B72" s="51" t="s">
        <v>51</v>
      </c>
      <c r="C72" s="61" t="s">
        <v>177</v>
      </c>
      <c r="D72" s="61" t="s">
        <v>60</v>
      </c>
      <c r="E72" s="82"/>
      <c r="F72" s="82"/>
      <c r="G72" s="82"/>
      <c r="J72" s="46"/>
    </row>
    <row r="73" spans="1:10" x14ac:dyDescent="0.25">
      <c r="A73" s="39" t="str">
        <f>D73&amp;B73</f>
        <v>FRONTIERPsychologists</v>
      </c>
      <c r="B73" s="51" t="s">
        <v>52</v>
      </c>
      <c r="C73" s="61" t="s">
        <v>177</v>
      </c>
      <c r="D73" s="61" t="s">
        <v>60</v>
      </c>
      <c r="E73" s="82"/>
      <c r="F73" s="82"/>
      <c r="G73" s="82"/>
      <c r="J73" s="46"/>
    </row>
    <row r="74" spans="1:10" x14ac:dyDescent="0.25">
      <c r="A74" s="39" t="str">
        <f>D74&amp;B74</f>
        <v>FRONTIERSuboxone certified MDs</v>
      </c>
      <c r="B74" s="51" t="s">
        <v>53</v>
      </c>
      <c r="C74" s="61" t="s">
        <v>177</v>
      </c>
      <c r="D74" s="61" t="s">
        <v>60</v>
      </c>
      <c r="E74" s="82"/>
      <c r="F74" s="82"/>
      <c r="G74" s="82"/>
      <c r="J74" s="46"/>
    </row>
    <row r="75" spans="1:10" x14ac:dyDescent="0.25">
      <c r="A75" s="39" t="str">
        <f>D75&amp;B75</f>
        <v>FRONTIEROther Licensed Independent BH Practitioners</v>
      </c>
      <c r="B75" s="51" t="s">
        <v>242</v>
      </c>
      <c r="C75" s="61" t="s">
        <v>177</v>
      </c>
      <c r="D75" s="61" t="s">
        <v>60</v>
      </c>
      <c r="E75" s="82"/>
      <c r="F75" s="82"/>
      <c r="G75" s="82"/>
      <c r="J75" s="46"/>
    </row>
    <row r="76" spans="1:10" x14ac:dyDescent="0.25">
      <c r="A76" s="39" t="str">
        <f>D76&amp;B76</f>
        <v>FRONTIERInpatient Psychiatric Hospitals</v>
      </c>
      <c r="B76" s="51" t="s">
        <v>54</v>
      </c>
      <c r="C76" s="61" t="s">
        <v>177</v>
      </c>
      <c r="D76" s="61" t="s">
        <v>60</v>
      </c>
      <c r="E76" s="82"/>
      <c r="F76" s="82"/>
      <c r="G76" s="82"/>
      <c r="J76" s="46"/>
    </row>
  </sheetData>
  <sheetProtection algorithmName="SHA-512" hashValue="EYjLDJuApsdVwJm/uNKKYALrhfdDGwj+SW3ly0FlgCAlhaNWdeFxOoBZToLEgvBv/viKJSP/mUuB811Xv3t8jg==" saltValue="FV8IaPRzpy/AauCApkpYFw==" spinCount="100000" sheet="1" objects="1" scenarios="1"/>
  <mergeCells count="4">
    <mergeCell ref="C3:E3"/>
    <mergeCell ref="C2:E2"/>
    <mergeCell ref="F1:H3"/>
    <mergeCell ref="B6:G6"/>
  </mergeCells>
  <conditionalFormatting sqref="E31:G53">
    <cfRule type="cellIs" dxfId="60" priority="19" operator="lessThanOrEqual">
      <formula>60</formula>
    </cfRule>
    <cfRule type="cellIs" dxfId="59" priority="21" operator="greaterThan">
      <formula>60</formula>
    </cfRule>
  </conditionalFormatting>
  <conditionalFormatting sqref="E8">
    <cfRule type="cellIs" dxfId="58" priority="8" operator="equal">
      <formula>""</formula>
    </cfRule>
    <cfRule type="cellIs" dxfId="57" priority="16" operator="lessThanOrEqual">
      <formula>30</formula>
    </cfRule>
    <cfRule type="cellIs" dxfId="56" priority="17" operator="greaterThan">
      <formula>30</formula>
    </cfRule>
  </conditionalFormatting>
  <conditionalFormatting sqref="E54:G76">
    <cfRule type="cellIs" dxfId="55" priority="9" operator="lessThanOrEqual">
      <formula>90</formula>
    </cfRule>
  </conditionalFormatting>
  <conditionalFormatting sqref="E54:G76">
    <cfRule type="cellIs" dxfId="54" priority="22" operator="greaterThan">
      <formula>90</formula>
    </cfRule>
  </conditionalFormatting>
  <conditionalFormatting sqref="F8:G30 E9:E30">
    <cfRule type="cellIs" dxfId="53" priority="5" operator="equal">
      <formula>""</formula>
    </cfRule>
    <cfRule type="cellIs" dxfId="52" priority="6" operator="lessThanOrEqual">
      <formula>30</formula>
    </cfRule>
    <cfRule type="cellIs" dxfId="51" priority="7" operator="greaterThan">
      <formula>30</formula>
    </cfRule>
  </conditionalFormatting>
  <conditionalFormatting sqref="E31">
    <cfRule type="cellIs" dxfId="50" priority="4" operator="equal">
      <formula>""</formula>
    </cfRule>
  </conditionalFormatting>
  <conditionalFormatting sqref="F31:G53 E32:E53">
    <cfRule type="cellIs" dxfId="49" priority="3" operator="equal">
      <formula>""</formula>
    </cfRule>
  </conditionalFormatting>
  <conditionalFormatting sqref="E54">
    <cfRule type="cellIs" dxfId="48" priority="2" operator="equal">
      <formula>""</formula>
    </cfRule>
  </conditionalFormatting>
  <conditionalFormatting sqref="F54:G76 E55:E76">
    <cfRule type="cellIs" dxfId="47" priority="1" operator="equal">
      <formula>""</formula>
    </cfRule>
  </conditionalFormatting>
  <printOptions horizontalCentered="1"/>
  <pageMargins left="0.25" right="0.25" top="2" bottom="0.75" header="0.3" footer="0.3"/>
  <pageSetup scale="90" fitToHeight="0" orientation="portrait" horizontalDpi="200" verticalDpi="200" r:id="rId1"/>
  <headerFooter scaleWithDoc="0">
    <oddHeader>&amp;C&amp;G
&amp;"Arial,Bold"Geographic Access Report
Section V:  Behavioral Health Average Distance by County Type</oddHeader>
    <oddFooter>&amp;L&amp;"Arial,Regular"&amp;10Geographic Access - Report #55&amp;C&amp;"Arial,Regular"&amp;10Rev. v6 2019-07&amp;R&amp;"Arial,Regular"&amp;10&amp;P</oddFooter>
  </headerFooter>
  <rowBreaks count="2" manualBreakCount="2">
    <brk id="30" min="1" max="6" man="1"/>
    <brk id="53" min="1"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81"/>
  <sheetViews>
    <sheetView showGridLines="0" topLeftCell="B1" zoomScale="85" zoomScaleNormal="85" workbookViewId="0">
      <selection activeCell="B1" sqref="B1"/>
    </sheetView>
  </sheetViews>
  <sheetFormatPr defaultColWidth="9.1796875" defaultRowHeight="12.5" x14ac:dyDescent="0.25"/>
  <cols>
    <col min="1" max="1" width="10.26953125" style="40" hidden="1" customWidth="1"/>
    <col min="2" max="2" width="35.7265625" style="40" customWidth="1"/>
    <col min="3" max="3" width="11.54296875" style="64" customWidth="1"/>
    <col min="4" max="9" width="12.1796875" style="40" customWidth="1"/>
    <col min="10" max="10" width="10.1796875" style="40" customWidth="1"/>
    <col min="11" max="11" width="12.1796875" style="40" customWidth="1"/>
    <col min="12" max="12" width="10.1796875" style="40" customWidth="1"/>
    <col min="13" max="14" width="12.1796875" style="40" customWidth="1"/>
    <col min="15" max="15" width="10.1796875" style="40" customWidth="1"/>
    <col min="16" max="16" width="12.1796875" style="40" customWidth="1"/>
    <col min="17" max="17" width="10.1796875" style="40" customWidth="1"/>
    <col min="18" max="16384" width="9.1796875" style="40"/>
  </cols>
  <sheetData>
    <row r="1" spans="1:17" ht="13" x14ac:dyDescent="0.25">
      <c r="B1" s="7" t="s">
        <v>0</v>
      </c>
      <c r="C1" s="2" t="str">
        <f>IF('1 BH Geo Access Summary &amp; Analy'!B1="","",'1 BH Geo Access Summary &amp; Analy'!B1)</f>
        <v/>
      </c>
      <c r="D1" s="5" t="s">
        <v>1</v>
      </c>
      <c r="E1" s="13" t="str">
        <f>IF('1 BH Geo Access Summary &amp; Analy'!D1="","",'1 BH Geo Access Summary &amp; Analy'!D1)</f>
        <v/>
      </c>
      <c r="F1" s="267"/>
      <c r="G1" s="268"/>
      <c r="H1" s="268"/>
    </row>
    <row r="2" spans="1:17" ht="13" x14ac:dyDescent="0.25">
      <c r="B2" s="7" t="s">
        <v>2</v>
      </c>
      <c r="C2" s="238" t="str">
        <f>IF('1 BH Geo Access Summary &amp; Analy'!B2="","",'1 BH Geo Access Summary &amp; Analy'!B2)</f>
        <v/>
      </c>
      <c r="D2" s="239"/>
      <c r="E2" s="240"/>
      <c r="F2" s="267"/>
      <c r="G2" s="268"/>
      <c r="H2" s="268"/>
    </row>
    <row r="3" spans="1:17" ht="13" x14ac:dyDescent="0.25">
      <c r="B3" s="7" t="s">
        <v>37</v>
      </c>
      <c r="C3" s="238" t="str">
        <f>IF('1 BH Geo Access Summary &amp; Analy'!B3="","",'1 BH Geo Access Summary &amp; Analy'!B3)</f>
        <v/>
      </c>
      <c r="D3" s="239"/>
      <c r="E3" s="240"/>
      <c r="F3" s="267"/>
      <c r="G3" s="268"/>
      <c r="H3" s="268"/>
    </row>
    <row r="4" spans="1:17" ht="13" x14ac:dyDescent="0.25">
      <c r="B4" s="22"/>
      <c r="C4" s="22"/>
      <c r="D4" s="22"/>
      <c r="E4" s="22"/>
      <c r="F4" s="22"/>
      <c r="G4" s="22"/>
      <c r="H4" s="22"/>
      <c r="I4" s="22"/>
      <c r="J4" s="22"/>
      <c r="K4" s="22"/>
      <c r="L4" s="22"/>
      <c r="M4" s="22"/>
      <c r="N4" s="22"/>
      <c r="O4" s="22"/>
      <c r="P4" s="22"/>
    </row>
    <row r="5" spans="1:17" x14ac:dyDescent="0.25">
      <c r="A5" s="42" t="s">
        <v>244</v>
      </c>
      <c r="D5" s="45"/>
      <c r="E5" s="45"/>
      <c r="F5" s="46"/>
      <c r="G5" s="46"/>
      <c r="H5" s="45"/>
      <c r="I5" s="46"/>
      <c r="J5" s="45"/>
    </row>
    <row r="6" spans="1:17" ht="14.5" customHeight="1" x14ac:dyDescent="0.25">
      <c r="B6" s="249" t="s">
        <v>252</v>
      </c>
      <c r="C6" s="250"/>
      <c r="D6" s="250"/>
      <c r="E6" s="250"/>
      <c r="F6" s="250"/>
      <c r="G6" s="250"/>
      <c r="H6" s="250"/>
      <c r="I6" s="250"/>
      <c r="J6" s="250"/>
      <c r="K6" s="250"/>
      <c r="L6" s="250"/>
      <c r="M6" s="250"/>
      <c r="N6" s="250"/>
      <c r="O6" s="250"/>
      <c r="P6" s="250"/>
      <c r="Q6" s="251"/>
    </row>
    <row r="7" spans="1:17" ht="15" customHeight="1" x14ac:dyDescent="0.25">
      <c r="B7" s="252" t="s">
        <v>238</v>
      </c>
      <c r="C7" s="252" t="s">
        <v>154</v>
      </c>
      <c r="D7" s="255" t="s">
        <v>61</v>
      </c>
      <c r="E7" s="256"/>
      <c r="F7" s="256"/>
      <c r="G7" s="257"/>
      <c r="H7" s="249" t="s">
        <v>62</v>
      </c>
      <c r="I7" s="250"/>
      <c r="J7" s="250"/>
      <c r="K7" s="250"/>
      <c r="L7" s="251"/>
      <c r="M7" s="249" t="s">
        <v>152</v>
      </c>
      <c r="N7" s="250"/>
      <c r="O7" s="250"/>
      <c r="P7" s="250"/>
      <c r="Q7" s="251"/>
    </row>
    <row r="8" spans="1:17" ht="15.5" customHeight="1" x14ac:dyDescent="0.25">
      <c r="B8" s="253"/>
      <c r="C8" s="253"/>
      <c r="D8" s="252" t="s">
        <v>254</v>
      </c>
      <c r="E8" s="252" t="s">
        <v>240</v>
      </c>
      <c r="F8" s="252" t="s">
        <v>95</v>
      </c>
      <c r="G8" s="252" t="s">
        <v>237</v>
      </c>
      <c r="H8" s="47" t="s">
        <v>146</v>
      </c>
      <c r="I8" s="243" t="s">
        <v>148</v>
      </c>
      <c r="J8" s="244"/>
      <c r="K8" s="258" t="s">
        <v>150</v>
      </c>
      <c r="L8" s="259"/>
      <c r="M8" s="49" t="s">
        <v>153</v>
      </c>
      <c r="N8" s="243" t="s">
        <v>148</v>
      </c>
      <c r="O8" s="244"/>
      <c r="P8" s="258" t="s">
        <v>150</v>
      </c>
      <c r="Q8" s="259"/>
    </row>
    <row r="9" spans="1:17" ht="36" customHeight="1" x14ac:dyDescent="0.25">
      <c r="B9" s="254"/>
      <c r="C9" s="254"/>
      <c r="D9" s="254"/>
      <c r="E9" s="254"/>
      <c r="F9" s="254"/>
      <c r="G9" s="254"/>
      <c r="H9" s="48" t="s">
        <v>151</v>
      </c>
      <c r="I9" s="48" t="s">
        <v>147</v>
      </c>
      <c r="J9" s="48" t="s">
        <v>149</v>
      </c>
      <c r="K9" s="50" t="s">
        <v>151</v>
      </c>
      <c r="L9" s="50" t="s">
        <v>149</v>
      </c>
      <c r="M9" s="50" t="s">
        <v>151</v>
      </c>
      <c r="N9" s="48" t="s">
        <v>147</v>
      </c>
      <c r="O9" s="48" t="s">
        <v>149</v>
      </c>
      <c r="P9" s="50" t="s">
        <v>151</v>
      </c>
      <c r="Q9" s="50" t="s">
        <v>149</v>
      </c>
    </row>
    <row r="10" spans="1:17" ht="25" x14ac:dyDescent="0.25">
      <c r="A10" s="39" t="str">
        <f>C10&amp;B10</f>
        <v>URBANPCP including Internal Medicine, General Practice, Family Practice</v>
      </c>
      <c r="B10" s="65" t="s">
        <v>4</v>
      </c>
      <c r="C10" s="57" t="s">
        <v>58</v>
      </c>
      <c r="D10" s="53">
        <f>SUMIF('7 PH Access by EACH County'!$A$10:$A$801,'6 PH Access by County TYPE'!$A10,'7 PH Access by EACH County'!E$10:E$801)</f>
        <v>0</v>
      </c>
      <c r="E10" s="53">
        <f>SUMIF('7 PH Access by EACH County'!$A$10:$A$801,'6 PH Access by County TYPE'!$A10,'7 PH Access by EACH County'!F$10:F$801)</f>
        <v>0</v>
      </c>
      <c r="F10" s="278"/>
      <c r="G10" s="53">
        <f>E10+F10</f>
        <v>0</v>
      </c>
      <c r="H10" s="53">
        <f>I10+K10</f>
        <v>0</v>
      </c>
      <c r="I10" s="53">
        <f>SUMIF('7 PH Access by EACH County'!$A$10:$A$801,'6 PH Access by County TYPE'!$A10,'7 PH Access by EACH County'!$J$10:$J$801)</f>
        <v>0</v>
      </c>
      <c r="J10" s="54">
        <f>IFERROR(ROUND(I10/$H10,3),0)</f>
        <v>0</v>
      </c>
      <c r="K10" s="53">
        <f>SUMIF('7 PH Access by EACH County'!$A$10:$A$801,'6 PH Access by County TYPE'!$A10,'7 PH Access by EACH County'!$L$10:$L$801)</f>
        <v>0</v>
      </c>
      <c r="L10" s="54">
        <f>IFERROR(ROUND(K10/$H10,3),0)</f>
        <v>0</v>
      </c>
      <c r="M10" s="53">
        <f t="shared" ref="M10:M73" si="0">N10+P10</f>
        <v>0</v>
      </c>
      <c r="N10" s="81"/>
      <c r="O10" s="54">
        <f>IFERROR(ROUND(N10/$M10,3),0)</f>
        <v>0</v>
      </c>
      <c r="P10" s="81"/>
      <c r="Q10" s="54">
        <f>IFERROR(ROUND(P10/$M10,3),0)</f>
        <v>0</v>
      </c>
    </row>
    <row r="11" spans="1:17" x14ac:dyDescent="0.25">
      <c r="A11" s="39" t="str">
        <f t="shared" ref="A11:A74" si="1">C11&amp;B11</f>
        <v>URBANPharmacies</v>
      </c>
      <c r="B11" s="65" t="s">
        <v>5</v>
      </c>
      <c r="C11" s="57" t="s">
        <v>58</v>
      </c>
      <c r="D11" s="53">
        <f>SUMIF('7 PH Access by EACH County'!$A$10:$A$801,'6 PH Access by County TYPE'!$A11,'7 PH Access by EACH County'!E$10:E$801)</f>
        <v>0</v>
      </c>
      <c r="E11" s="53">
        <f>SUMIF('7 PH Access by EACH County'!$A$10:$A$801,'6 PH Access by County TYPE'!$A11,'7 PH Access by EACH County'!$F$10:$F$801)</f>
        <v>0</v>
      </c>
      <c r="F11" s="278"/>
      <c r="G11" s="53">
        <f t="shared" ref="G11:G74" si="2">E11+F11</f>
        <v>0</v>
      </c>
      <c r="H11" s="53">
        <f t="shared" ref="H11:H74" si="3">I11+K11</f>
        <v>0</v>
      </c>
      <c r="I11" s="53">
        <f>SUMIF('7 PH Access by EACH County'!$A$10:$A$801,'6 PH Access by County TYPE'!$A11,'7 PH Access by EACH County'!$J$10:$J$801)</f>
        <v>0</v>
      </c>
      <c r="J11" s="54">
        <f t="shared" ref="J11:J74" si="4">IFERROR(ROUND(I11/$H11,3),0)</f>
        <v>0</v>
      </c>
      <c r="K11" s="53">
        <f>SUMIF('7 PH Access by EACH County'!$A$10:$A$801,'6 PH Access by County TYPE'!$A11,'7 PH Access by EACH County'!$L$10:$L$801)</f>
        <v>0</v>
      </c>
      <c r="L11" s="54">
        <f t="shared" ref="L11:L74" si="5">IFERROR(ROUND(K11/$H11,3),0)</f>
        <v>0</v>
      </c>
      <c r="M11" s="53">
        <f t="shared" si="0"/>
        <v>0</v>
      </c>
      <c r="N11" s="81"/>
      <c r="O11" s="54">
        <f t="shared" ref="O11:O74" si="6">IFERROR(ROUND(N11/$M11,3),0)</f>
        <v>0</v>
      </c>
      <c r="P11" s="81"/>
      <c r="Q11" s="54">
        <f t="shared" ref="Q11:Q74" si="7">IFERROR(ROUND(P11/$M11,3),0)</f>
        <v>0</v>
      </c>
    </row>
    <row r="12" spans="1:17" x14ac:dyDescent="0.25">
      <c r="A12" s="39" t="str">
        <f t="shared" si="1"/>
        <v>URBANFQHC - PCP Only</v>
      </c>
      <c r="B12" s="65" t="s">
        <v>6</v>
      </c>
      <c r="C12" s="57" t="s">
        <v>58</v>
      </c>
      <c r="D12" s="53">
        <f>SUMIF('7 PH Access by EACH County'!$A$10:$A$801,'6 PH Access by County TYPE'!$A12,'7 PH Access by EACH County'!E$10:E$801)</f>
        <v>0</v>
      </c>
      <c r="E12" s="53">
        <f>SUMIF('7 PH Access by EACH County'!$A$10:$A$801,'6 PH Access by County TYPE'!$A12,'7 PH Access by EACH County'!$F$10:$F$801)</f>
        <v>0</v>
      </c>
      <c r="F12" s="278"/>
      <c r="G12" s="53">
        <f t="shared" si="2"/>
        <v>0</v>
      </c>
      <c r="H12" s="53">
        <f t="shared" si="3"/>
        <v>0</v>
      </c>
      <c r="I12" s="53">
        <f>SUMIF('7 PH Access by EACH County'!$A$10:$A$801,'6 PH Access by County TYPE'!$A12,'7 PH Access by EACH County'!$J$10:$J$801)</f>
        <v>0</v>
      </c>
      <c r="J12" s="54">
        <f t="shared" si="4"/>
        <v>0</v>
      </c>
      <c r="K12" s="53">
        <f>SUMIF('7 PH Access by EACH County'!$A$10:$A$801,'6 PH Access by County TYPE'!$A12,'7 PH Access by EACH County'!$L$10:$L$801)</f>
        <v>0</v>
      </c>
      <c r="L12" s="54">
        <f t="shared" si="5"/>
        <v>0</v>
      </c>
      <c r="M12" s="53">
        <f t="shared" si="0"/>
        <v>0</v>
      </c>
      <c r="N12" s="81"/>
      <c r="O12" s="54">
        <f t="shared" si="6"/>
        <v>0</v>
      </c>
      <c r="P12" s="81"/>
      <c r="Q12" s="54">
        <f t="shared" si="7"/>
        <v>0</v>
      </c>
    </row>
    <row r="13" spans="1:17" x14ac:dyDescent="0.25">
      <c r="A13" s="39" t="str">
        <f t="shared" si="1"/>
        <v>URBANCardiology</v>
      </c>
      <c r="B13" s="65" t="s">
        <v>8</v>
      </c>
      <c r="C13" s="57" t="s">
        <v>58</v>
      </c>
      <c r="D13" s="53">
        <f>SUMIF('7 PH Access by EACH County'!$A$10:$A$801,'6 PH Access by County TYPE'!$A13,'7 PH Access by EACH County'!E$10:E$801)</f>
        <v>0</v>
      </c>
      <c r="E13" s="53">
        <f>SUMIF('7 PH Access by EACH County'!$A$10:$A$801,'6 PH Access by County TYPE'!$A13,'7 PH Access by EACH County'!$F$10:$F$801)</f>
        <v>0</v>
      </c>
      <c r="F13" s="278"/>
      <c r="G13" s="53">
        <f t="shared" si="2"/>
        <v>0</v>
      </c>
      <c r="H13" s="53">
        <f t="shared" si="3"/>
        <v>0</v>
      </c>
      <c r="I13" s="53">
        <f>SUMIF('7 PH Access by EACH County'!$A$10:$A$801,'6 PH Access by County TYPE'!$A13,'7 PH Access by EACH County'!$J$10:$J$801)</f>
        <v>0</v>
      </c>
      <c r="J13" s="54">
        <f t="shared" si="4"/>
        <v>0</v>
      </c>
      <c r="K13" s="53">
        <f>SUMIF('7 PH Access by EACH County'!$A$10:$A$801,'6 PH Access by County TYPE'!$A13,'7 PH Access by EACH County'!$L$10:$L$801)</f>
        <v>0</v>
      </c>
      <c r="L13" s="54">
        <f t="shared" si="5"/>
        <v>0</v>
      </c>
      <c r="M13" s="53">
        <f t="shared" si="0"/>
        <v>0</v>
      </c>
      <c r="N13" s="81"/>
      <c r="O13" s="54">
        <f t="shared" si="6"/>
        <v>0</v>
      </c>
      <c r="P13" s="81"/>
      <c r="Q13" s="54">
        <f t="shared" si="7"/>
        <v>0</v>
      </c>
    </row>
    <row r="14" spans="1:17" x14ac:dyDescent="0.25">
      <c r="A14" s="39" t="str">
        <f t="shared" si="1"/>
        <v>URBANCertified Nurse Practitioner</v>
      </c>
      <c r="B14" s="65" t="s">
        <v>9</v>
      </c>
      <c r="C14" s="57" t="s">
        <v>58</v>
      </c>
      <c r="D14" s="53">
        <f>SUMIF('7 PH Access by EACH County'!$A$10:$A$801,'6 PH Access by County TYPE'!$A14,'7 PH Access by EACH County'!E$10:E$801)</f>
        <v>0</v>
      </c>
      <c r="E14" s="53">
        <f>SUMIF('7 PH Access by EACH County'!$A$10:$A$801,'6 PH Access by County TYPE'!$A14,'7 PH Access by EACH County'!$F$10:$F$801)</f>
        <v>0</v>
      </c>
      <c r="F14" s="278"/>
      <c r="G14" s="53">
        <f t="shared" si="2"/>
        <v>0</v>
      </c>
      <c r="H14" s="53">
        <f t="shared" si="3"/>
        <v>0</v>
      </c>
      <c r="I14" s="53">
        <f>SUMIF('7 PH Access by EACH County'!$A$10:$A$801,'6 PH Access by County TYPE'!$A14,'7 PH Access by EACH County'!$J$10:$J$801)</f>
        <v>0</v>
      </c>
      <c r="J14" s="54">
        <f t="shared" si="4"/>
        <v>0</v>
      </c>
      <c r="K14" s="53">
        <f>SUMIF('7 PH Access by EACH County'!$A$10:$A$801,'6 PH Access by County TYPE'!$A14,'7 PH Access by EACH County'!$L$10:$L$801)</f>
        <v>0</v>
      </c>
      <c r="L14" s="54">
        <f t="shared" si="5"/>
        <v>0</v>
      </c>
      <c r="M14" s="53">
        <f t="shared" si="0"/>
        <v>0</v>
      </c>
      <c r="N14" s="81"/>
      <c r="O14" s="54">
        <f t="shared" si="6"/>
        <v>0</v>
      </c>
      <c r="P14" s="81"/>
      <c r="Q14" s="54">
        <f t="shared" si="7"/>
        <v>0</v>
      </c>
    </row>
    <row r="15" spans="1:17" x14ac:dyDescent="0.25">
      <c r="A15" s="39" t="str">
        <f t="shared" si="1"/>
        <v>URBANCertified Midwives</v>
      </c>
      <c r="B15" s="65" t="s">
        <v>10</v>
      </c>
      <c r="C15" s="57" t="s">
        <v>58</v>
      </c>
      <c r="D15" s="53">
        <f>SUMIF('7 PH Access by EACH County'!$A$10:$A$801,'6 PH Access by County TYPE'!$A15,'7 PH Access by EACH County'!E$10:E$801)</f>
        <v>0</v>
      </c>
      <c r="E15" s="53">
        <f>SUMIF('7 PH Access by EACH County'!$A$10:$A$801,'6 PH Access by County TYPE'!$A15,'7 PH Access by EACH County'!$F$10:$F$801)</f>
        <v>0</v>
      </c>
      <c r="F15" s="278"/>
      <c r="G15" s="53">
        <f t="shared" si="2"/>
        <v>0</v>
      </c>
      <c r="H15" s="53">
        <f t="shared" si="3"/>
        <v>0</v>
      </c>
      <c r="I15" s="53">
        <f>SUMIF('7 PH Access by EACH County'!$A$10:$A$801,'6 PH Access by County TYPE'!$A15,'7 PH Access by EACH County'!$J$10:$J$801)</f>
        <v>0</v>
      </c>
      <c r="J15" s="54">
        <f t="shared" si="4"/>
        <v>0</v>
      </c>
      <c r="K15" s="53">
        <f>SUMIF('7 PH Access by EACH County'!$A$10:$A$801,'6 PH Access by County TYPE'!$A15,'7 PH Access by EACH County'!$L$10:$L$801)</f>
        <v>0</v>
      </c>
      <c r="L15" s="54">
        <f t="shared" si="5"/>
        <v>0</v>
      </c>
      <c r="M15" s="53">
        <f t="shared" si="0"/>
        <v>0</v>
      </c>
      <c r="N15" s="81"/>
      <c r="O15" s="54">
        <f t="shared" si="6"/>
        <v>0</v>
      </c>
      <c r="P15" s="81"/>
      <c r="Q15" s="54">
        <f t="shared" si="7"/>
        <v>0</v>
      </c>
    </row>
    <row r="16" spans="1:17" x14ac:dyDescent="0.25">
      <c r="A16" s="39" t="str">
        <f t="shared" si="1"/>
        <v>URBANDermatology</v>
      </c>
      <c r="B16" s="65" t="s">
        <v>11</v>
      </c>
      <c r="C16" s="57" t="s">
        <v>58</v>
      </c>
      <c r="D16" s="53">
        <f>SUMIF('7 PH Access by EACH County'!$A$10:$A$801,'6 PH Access by County TYPE'!$A16,'7 PH Access by EACH County'!E$10:E$801)</f>
        <v>0</v>
      </c>
      <c r="E16" s="53">
        <f>SUMIF('7 PH Access by EACH County'!$A$10:$A$801,'6 PH Access by County TYPE'!$A16,'7 PH Access by EACH County'!$F$10:$F$801)</f>
        <v>0</v>
      </c>
      <c r="F16" s="278"/>
      <c r="G16" s="53">
        <f t="shared" si="2"/>
        <v>0</v>
      </c>
      <c r="H16" s="53">
        <f t="shared" si="3"/>
        <v>0</v>
      </c>
      <c r="I16" s="53">
        <f>SUMIF('7 PH Access by EACH County'!$A$10:$A$801,'6 PH Access by County TYPE'!$A16,'7 PH Access by EACH County'!$J$10:$J$801)</f>
        <v>0</v>
      </c>
      <c r="J16" s="54">
        <f t="shared" si="4"/>
        <v>0</v>
      </c>
      <c r="K16" s="53">
        <f>SUMIF('7 PH Access by EACH County'!$A$10:$A$801,'6 PH Access by County TYPE'!$A16,'7 PH Access by EACH County'!$L$10:$L$801)</f>
        <v>0</v>
      </c>
      <c r="L16" s="54">
        <f t="shared" si="5"/>
        <v>0</v>
      </c>
      <c r="M16" s="53">
        <f t="shared" si="0"/>
        <v>0</v>
      </c>
      <c r="N16" s="81"/>
      <c r="O16" s="54">
        <f t="shared" si="6"/>
        <v>0</v>
      </c>
      <c r="P16" s="81"/>
      <c r="Q16" s="54">
        <f t="shared" si="7"/>
        <v>0</v>
      </c>
    </row>
    <row r="17" spans="1:17" x14ac:dyDescent="0.25">
      <c r="A17" s="39" t="str">
        <f t="shared" si="1"/>
        <v>URBANDental</v>
      </c>
      <c r="B17" s="65" t="s">
        <v>12</v>
      </c>
      <c r="C17" s="57" t="s">
        <v>58</v>
      </c>
      <c r="D17" s="53">
        <f>SUMIF('7 PH Access by EACH County'!$A$10:$A$801,'6 PH Access by County TYPE'!$A17,'7 PH Access by EACH County'!E$10:E$801)</f>
        <v>0</v>
      </c>
      <c r="E17" s="53">
        <f>SUMIF('7 PH Access by EACH County'!$A$10:$A$801,'6 PH Access by County TYPE'!$A17,'7 PH Access by EACH County'!$F$10:$F$801)</f>
        <v>0</v>
      </c>
      <c r="F17" s="278"/>
      <c r="G17" s="53">
        <f t="shared" si="2"/>
        <v>0</v>
      </c>
      <c r="H17" s="53">
        <f t="shared" si="3"/>
        <v>0</v>
      </c>
      <c r="I17" s="53">
        <f>SUMIF('7 PH Access by EACH County'!$A$10:$A$801,'6 PH Access by County TYPE'!$A17,'7 PH Access by EACH County'!$J$10:$J$801)</f>
        <v>0</v>
      </c>
      <c r="J17" s="54">
        <f t="shared" si="4"/>
        <v>0</v>
      </c>
      <c r="K17" s="53">
        <f>SUMIF('7 PH Access by EACH County'!$A$10:$A$801,'6 PH Access by County TYPE'!$A17,'7 PH Access by EACH County'!$L$10:$L$801)</f>
        <v>0</v>
      </c>
      <c r="L17" s="54">
        <f t="shared" si="5"/>
        <v>0</v>
      </c>
      <c r="M17" s="53">
        <f t="shared" si="0"/>
        <v>0</v>
      </c>
      <c r="N17" s="81"/>
      <c r="O17" s="54">
        <f t="shared" si="6"/>
        <v>0</v>
      </c>
      <c r="P17" s="81"/>
      <c r="Q17" s="54">
        <f t="shared" si="7"/>
        <v>0</v>
      </c>
    </row>
    <row r="18" spans="1:17" x14ac:dyDescent="0.25">
      <c r="A18" s="39" t="str">
        <f t="shared" si="1"/>
        <v>URBANEndocrinology</v>
      </c>
      <c r="B18" s="65" t="s">
        <v>13</v>
      </c>
      <c r="C18" s="57" t="s">
        <v>58</v>
      </c>
      <c r="D18" s="53">
        <f>SUMIF('7 PH Access by EACH County'!$A$10:$A$801,'6 PH Access by County TYPE'!$A18,'7 PH Access by EACH County'!E$10:E$801)</f>
        <v>0</v>
      </c>
      <c r="E18" s="53">
        <f>SUMIF('7 PH Access by EACH County'!$A$10:$A$801,'6 PH Access by County TYPE'!$A18,'7 PH Access by EACH County'!$F$10:$F$801)</f>
        <v>0</v>
      </c>
      <c r="F18" s="278"/>
      <c r="G18" s="53">
        <f t="shared" si="2"/>
        <v>0</v>
      </c>
      <c r="H18" s="53">
        <f t="shared" si="3"/>
        <v>0</v>
      </c>
      <c r="I18" s="53">
        <f>SUMIF('7 PH Access by EACH County'!$A$10:$A$801,'6 PH Access by County TYPE'!$A18,'7 PH Access by EACH County'!$J$10:$J$801)</f>
        <v>0</v>
      </c>
      <c r="J18" s="54">
        <f t="shared" si="4"/>
        <v>0</v>
      </c>
      <c r="K18" s="53">
        <f>SUMIF('7 PH Access by EACH County'!$A$10:$A$801,'6 PH Access by County TYPE'!$A18,'7 PH Access by EACH County'!$L$10:$L$801)</f>
        <v>0</v>
      </c>
      <c r="L18" s="54">
        <f t="shared" si="5"/>
        <v>0</v>
      </c>
      <c r="M18" s="53">
        <f t="shared" si="0"/>
        <v>0</v>
      </c>
      <c r="N18" s="81"/>
      <c r="O18" s="54">
        <f t="shared" si="6"/>
        <v>0</v>
      </c>
      <c r="P18" s="81"/>
      <c r="Q18" s="54">
        <f t="shared" si="7"/>
        <v>0</v>
      </c>
    </row>
    <row r="19" spans="1:17" x14ac:dyDescent="0.25">
      <c r="A19" s="39" t="str">
        <f t="shared" si="1"/>
        <v>URBANENT</v>
      </c>
      <c r="B19" s="65" t="s">
        <v>14</v>
      </c>
      <c r="C19" s="57" t="s">
        <v>58</v>
      </c>
      <c r="D19" s="53">
        <f>SUMIF('7 PH Access by EACH County'!$A$10:$A$801,'6 PH Access by County TYPE'!$A19,'7 PH Access by EACH County'!E$10:E$801)</f>
        <v>0</v>
      </c>
      <c r="E19" s="53">
        <f>SUMIF('7 PH Access by EACH County'!$A$10:$A$801,'6 PH Access by County TYPE'!$A19,'7 PH Access by EACH County'!$F$10:$F$801)</f>
        <v>0</v>
      </c>
      <c r="F19" s="278"/>
      <c r="G19" s="53">
        <f t="shared" si="2"/>
        <v>0</v>
      </c>
      <c r="H19" s="53">
        <f t="shared" si="3"/>
        <v>0</v>
      </c>
      <c r="I19" s="53">
        <f>SUMIF('7 PH Access by EACH County'!$A$10:$A$801,'6 PH Access by County TYPE'!$A19,'7 PH Access by EACH County'!$J$10:$J$801)</f>
        <v>0</v>
      </c>
      <c r="J19" s="54">
        <f t="shared" si="4"/>
        <v>0</v>
      </c>
      <c r="K19" s="53">
        <f>SUMIF('7 PH Access by EACH County'!$A$10:$A$801,'6 PH Access by County TYPE'!$A19,'7 PH Access by EACH County'!$L$10:$L$801)</f>
        <v>0</v>
      </c>
      <c r="L19" s="54">
        <f t="shared" si="5"/>
        <v>0</v>
      </c>
      <c r="M19" s="53">
        <f t="shared" si="0"/>
        <v>0</v>
      </c>
      <c r="N19" s="81"/>
      <c r="O19" s="54">
        <f t="shared" si="6"/>
        <v>0</v>
      </c>
      <c r="P19" s="81"/>
      <c r="Q19" s="54">
        <f t="shared" si="7"/>
        <v>0</v>
      </c>
    </row>
    <row r="20" spans="1:17" x14ac:dyDescent="0.25">
      <c r="A20" s="39" t="str">
        <f t="shared" si="1"/>
        <v>URBANFQHC</v>
      </c>
      <c r="B20" s="65" t="s">
        <v>15</v>
      </c>
      <c r="C20" s="57" t="s">
        <v>58</v>
      </c>
      <c r="D20" s="53">
        <f>SUMIF('7 PH Access by EACH County'!$A$10:$A$801,'6 PH Access by County TYPE'!$A20,'7 PH Access by EACH County'!E$10:E$801)</f>
        <v>0</v>
      </c>
      <c r="E20" s="53">
        <f>SUMIF('7 PH Access by EACH County'!$A$10:$A$801,'6 PH Access by County TYPE'!$A20,'7 PH Access by EACH County'!$F$10:$F$801)</f>
        <v>0</v>
      </c>
      <c r="F20" s="278"/>
      <c r="G20" s="53">
        <f t="shared" si="2"/>
        <v>0</v>
      </c>
      <c r="H20" s="53">
        <f t="shared" si="3"/>
        <v>0</v>
      </c>
      <c r="I20" s="53">
        <f>SUMIF('7 PH Access by EACH County'!$A$10:$A$801,'6 PH Access by County TYPE'!$A20,'7 PH Access by EACH County'!$J$10:$J$801)</f>
        <v>0</v>
      </c>
      <c r="J20" s="54">
        <f t="shared" si="4"/>
        <v>0</v>
      </c>
      <c r="K20" s="53">
        <f>SUMIF('7 PH Access by EACH County'!$A$10:$A$801,'6 PH Access by County TYPE'!$A20,'7 PH Access by EACH County'!$L$10:$L$801)</f>
        <v>0</v>
      </c>
      <c r="L20" s="54">
        <f t="shared" si="5"/>
        <v>0</v>
      </c>
      <c r="M20" s="53">
        <f t="shared" si="0"/>
        <v>0</v>
      </c>
      <c r="N20" s="81"/>
      <c r="O20" s="54">
        <f t="shared" si="6"/>
        <v>0</v>
      </c>
      <c r="P20" s="81"/>
      <c r="Q20" s="54">
        <f t="shared" si="7"/>
        <v>0</v>
      </c>
    </row>
    <row r="21" spans="1:17" x14ac:dyDescent="0.25">
      <c r="A21" s="39" t="str">
        <f t="shared" si="1"/>
        <v>URBANRHC</v>
      </c>
      <c r="B21" s="66" t="s">
        <v>16</v>
      </c>
      <c r="C21" s="57" t="s">
        <v>58</v>
      </c>
      <c r="D21" s="53">
        <f>SUMIF('7 PH Access by EACH County'!$A$10:$A$801,'6 PH Access by County TYPE'!$A21,'7 PH Access by EACH County'!E$10:E$801)</f>
        <v>0</v>
      </c>
      <c r="E21" s="53">
        <f>SUMIF('7 PH Access by EACH County'!$A$10:$A$801,'6 PH Access by County TYPE'!$A21,'7 PH Access by EACH County'!$F$10:$F$801)</f>
        <v>0</v>
      </c>
      <c r="F21" s="278"/>
      <c r="G21" s="53">
        <f t="shared" si="2"/>
        <v>0</v>
      </c>
      <c r="H21" s="53">
        <f t="shared" si="3"/>
        <v>0</v>
      </c>
      <c r="I21" s="53">
        <f>SUMIF('7 PH Access by EACH County'!$A$10:$A$801,'6 PH Access by County TYPE'!$A21,'7 PH Access by EACH County'!$J$10:$J$801)</f>
        <v>0</v>
      </c>
      <c r="J21" s="54">
        <f t="shared" si="4"/>
        <v>0</v>
      </c>
      <c r="K21" s="53">
        <f>SUMIF('7 PH Access by EACH County'!$A$10:$A$801,'6 PH Access by County TYPE'!$A21,'7 PH Access by EACH County'!$L$10:$L$801)</f>
        <v>0</v>
      </c>
      <c r="L21" s="54">
        <f t="shared" si="5"/>
        <v>0</v>
      </c>
      <c r="M21" s="53">
        <f t="shared" si="0"/>
        <v>0</v>
      </c>
      <c r="N21" s="81"/>
      <c r="O21" s="54">
        <f t="shared" si="6"/>
        <v>0</v>
      </c>
      <c r="P21" s="81"/>
      <c r="Q21" s="54">
        <f t="shared" si="7"/>
        <v>0</v>
      </c>
    </row>
    <row r="22" spans="1:17" x14ac:dyDescent="0.25">
      <c r="A22" s="39" t="str">
        <f t="shared" si="1"/>
        <v>URBANHematology/Oncology</v>
      </c>
      <c r="B22" s="65" t="s">
        <v>17</v>
      </c>
      <c r="C22" s="57" t="s">
        <v>58</v>
      </c>
      <c r="D22" s="53">
        <f>SUMIF('7 PH Access by EACH County'!$A$10:$A$801,'6 PH Access by County TYPE'!$A22,'7 PH Access by EACH County'!E$10:E$801)</f>
        <v>0</v>
      </c>
      <c r="E22" s="53">
        <f>SUMIF('7 PH Access by EACH County'!$A$10:$A$801,'6 PH Access by County TYPE'!$A22,'7 PH Access by EACH County'!$F$10:$F$801)</f>
        <v>0</v>
      </c>
      <c r="F22" s="278"/>
      <c r="G22" s="53">
        <f t="shared" si="2"/>
        <v>0</v>
      </c>
      <c r="H22" s="53">
        <f t="shared" si="3"/>
        <v>0</v>
      </c>
      <c r="I22" s="53">
        <f>SUMIF('7 PH Access by EACH County'!$A$10:$A$801,'6 PH Access by County TYPE'!$A22,'7 PH Access by EACH County'!$J$10:$J$801)</f>
        <v>0</v>
      </c>
      <c r="J22" s="54">
        <f t="shared" si="4"/>
        <v>0</v>
      </c>
      <c r="K22" s="53">
        <f>SUMIF('7 PH Access by EACH County'!$A$10:$A$801,'6 PH Access by County TYPE'!$A22,'7 PH Access by EACH County'!$L$10:$L$801)</f>
        <v>0</v>
      </c>
      <c r="L22" s="54">
        <f t="shared" si="5"/>
        <v>0</v>
      </c>
      <c r="M22" s="53">
        <f t="shared" si="0"/>
        <v>0</v>
      </c>
      <c r="N22" s="81"/>
      <c r="O22" s="54">
        <f t="shared" si="6"/>
        <v>0</v>
      </c>
      <c r="P22" s="81"/>
      <c r="Q22" s="54">
        <f t="shared" si="7"/>
        <v>0</v>
      </c>
    </row>
    <row r="23" spans="1:17" x14ac:dyDescent="0.25">
      <c r="A23" s="39" t="str">
        <f t="shared" si="1"/>
        <v>URBANI/T/U</v>
      </c>
      <c r="B23" s="66" t="s">
        <v>18</v>
      </c>
      <c r="C23" s="57" t="s">
        <v>58</v>
      </c>
      <c r="D23" s="53">
        <f>SUMIF('7 PH Access by EACH County'!$A$10:$A$801,'6 PH Access by County TYPE'!$A23,'7 PH Access by EACH County'!E$10:E$801)</f>
        <v>0</v>
      </c>
      <c r="E23" s="53">
        <f>SUMIF('7 PH Access by EACH County'!$A$10:$A$801,'6 PH Access by County TYPE'!$A23,'7 PH Access by EACH County'!$F$10:$F$801)</f>
        <v>0</v>
      </c>
      <c r="F23" s="278"/>
      <c r="G23" s="53">
        <f t="shared" si="2"/>
        <v>0</v>
      </c>
      <c r="H23" s="53">
        <f t="shared" si="3"/>
        <v>0</v>
      </c>
      <c r="I23" s="53">
        <f>SUMIF('7 PH Access by EACH County'!$A$10:$A$801,'6 PH Access by County TYPE'!$A23,'7 PH Access by EACH County'!$J$10:$J$801)</f>
        <v>0</v>
      </c>
      <c r="J23" s="54">
        <f t="shared" si="4"/>
        <v>0</v>
      </c>
      <c r="K23" s="53">
        <f>SUMIF('7 PH Access by EACH County'!$A$10:$A$801,'6 PH Access by County TYPE'!$A23,'7 PH Access by EACH County'!$L$10:$L$801)</f>
        <v>0</v>
      </c>
      <c r="L23" s="54">
        <f t="shared" si="5"/>
        <v>0</v>
      </c>
      <c r="M23" s="53">
        <f t="shared" si="0"/>
        <v>0</v>
      </c>
      <c r="N23" s="81"/>
      <c r="O23" s="54">
        <f t="shared" si="6"/>
        <v>0</v>
      </c>
      <c r="P23" s="81"/>
      <c r="Q23" s="54">
        <f t="shared" si="7"/>
        <v>0</v>
      </c>
    </row>
    <row r="24" spans="1:17" x14ac:dyDescent="0.25">
      <c r="A24" s="39" t="str">
        <f t="shared" si="1"/>
        <v>URBANNeurology</v>
      </c>
      <c r="B24" s="65" t="s">
        <v>19</v>
      </c>
      <c r="C24" s="57" t="s">
        <v>58</v>
      </c>
      <c r="D24" s="53">
        <f>SUMIF('7 PH Access by EACH County'!$A$10:$A$801,'6 PH Access by County TYPE'!$A24,'7 PH Access by EACH County'!E$10:E$801)</f>
        <v>0</v>
      </c>
      <c r="E24" s="53">
        <f>SUMIF('7 PH Access by EACH County'!$A$10:$A$801,'6 PH Access by County TYPE'!$A24,'7 PH Access by EACH County'!$F$10:$F$801)</f>
        <v>0</v>
      </c>
      <c r="F24" s="278"/>
      <c r="G24" s="53">
        <f t="shared" si="2"/>
        <v>0</v>
      </c>
      <c r="H24" s="53">
        <f t="shared" si="3"/>
        <v>0</v>
      </c>
      <c r="I24" s="53">
        <f>SUMIF('7 PH Access by EACH County'!$A$10:$A$801,'6 PH Access by County TYPE'!$A24,'7 PH Access by EACH County'!$J$10:$J$801)</f>
        <v>0</v>
      </c>
      <c r="J24" s="54">
        <f t="shared" si="4"/>
        <v>0</v>
      </c>
      <c r="K24" s="53">
        <f>SUMIF('7 PH Access by EACH County'!$A$10:$A$801,'6 PH Access by County TYPE'!$A24,'7 PH Access by EACH County'!$L$10:$L$801)</f>
        <v>0</v>
      </c>
      <c r="L24" s="54">
        <f t="shared" si="5"/>
        <v>0</v>
      </c>
      <c r="M24" s="53">
        <f t="shared" si="0"/>
        <v>0</v>
      </c>
      <c r="N24" s="81"/>
      <c r="O24" s="54">
        <f t="shared" si="6"/>
        <v>0</v>
      </c>
      <c r="P24" s="81"/>
      <c r="Q24" s="54">
        <f t="shared" si="7"/>
        <v>0</v>
      </c>
    </row>
    <row r="25" spans="1:17" x14ac:dyDescent="0.25">
      <c r="A25" s="39" t="str">
        <f t="shared" si="1"/>
        <v>URBANNeurosurgeons</v>
      </c>
      <c r="B25" s="65" t="s">
        <v>20</v>
      </c>
      <c r="C25" s="57" t="s">
        <v>58</v>
      </c>
      <c r="D25" s="53">
        <f>SUMIF('7 PH Access by EACH County'!$A$10:$A$801,'6 PH Access by County TYPE'!$A25,'7 PH Access by EACH County'!E$10:E$801)</f>
        <v>0</v>
      </c>
      <c r="E25" s="53">
        <f>SUMIF('7 PH Access by EACH County'!$A$10:$A$801,'6 PH Access by County TYPE'!$A25,'7 PH Access by EACH County'!$F$10:$F$801)</f>
        <v>0</v>
      </c>
      <c r="F25" s="278"/>
      <c r="G25" s="53">
        <f t="shared" si="2"/>
        <v>0</v>
      </c>
      <c r="H25" s="53">
        <f t="shared" si="3"/>
        <v>0</v>
      </c>
      <c r="I25" s="53">
        <f>SUMIF('7 PH Access by EACH County'!$A$10:$A$801,'6 PH Access by County TYPE'!$A25,'7 PH Access by EACH County'!$J$10:$J$801)</f>
        <v>0</v>
      </c>
      <c r="J25" s="54">
        <f t="shared" si="4"/>
        <v>0</v>
      </c>
      <c r="K25" s="53">
        <f>SUMIF('7 PH Access by EACH County'!$A$10:$A$801,'6 PH Access by County TYPE'!$A25,'7 PH Access by EACH County'!$L$10:$L$801)</f>
        <v>0</v>
      </c>
      <c r="L25" s="54">
        <f t="shared" si="5"/>
        <v>0</v>
      </c>
      <c r="M25" s="53">
        <f t="shared" si="0"/>
        <v>0</v>
      </c>
      <c r="N25" s="81"/>
      <c r="O25" s="54">
        <f t="shared" si="6"/>
        <v>0</v>
      </c>
      <c r="P25" s="81"/>
      <c r="Q25" s="54">
        <f t="shared" si="7"/>
        <v>0</v>
      </c>
    </row>
    <row r="26" spans="1:17" x14ac:dyDescent="0.25">
      <c r="A26" s="39" t="str">
        <f t="shared" si="1"/>
        <v>URBANOB/Gyn</v>
      </c>
      <c r="B26" s="65" t="s">
        <v>21</v>
      </c>
      <c r="C26" s="57" t="s">
        <v>58</v>
      </c>
      <c r="D26" s="53">
        <f>SUMIF('7 PH Access by EACH County'!$A$10:$A$801,'6 PH Access by County TYPE'!$A26,'7 PH Access by EACH County'!E$10:E$801)</f>
        <v>0</v>
      </c>
      <c r="E26" s="53">
        <f>SUMIF('7 PH Access by EACH County'!$A$10:$A$801,'6 PH Access by County TYPE'!$A26,'7 PH Access by EACH County'!$F$10:$F$801)</f>
        <v>0</v>
      </c>
      <c r="F26" s="278"/>
      <c r="G26" s="53">
        <f t="shared" si="2"/>
        <v>0</v>
      </c>
      <c r="H26" s="53">
        <f t="shared" si="3"/>
        <v>0</v>
      </c>
      <c r="I26" s="53">
        <f>SUMIF('7 PH Access by EACH County'!$A$10:$A$801,'6 PH Access by County TYPE'!$A26,'7 PH Access by EACH County'!$J$10:$J$801)</f>
        <v>0</v>
      </c>
      <c r="J26" s="54">
        <f t="shared" si="4"/>
        <v>0</v>
      </c>
      <c r="K26" s="53">
        <f>SUMIF('7 PH Access by EACH County'!$A$10:$A$801,'6 PH Access by County TYPE'!$A26,'7 PH Access by EACH County'!$L$10:$L$801)</f>
        <v>0</v>
      </c>
      <c r="L26" s="54">
        <f t="shared" si="5"/>
        <v>0</v>
      </c>
      <c r="M26" s="53">
        <f t="shared" si="0"/>
        <v>0</v>
      </c>
      <c r="N26" s="81"/>
      <c r="O26" s="54">
        <f t="shared" si="6"/>
        <v>0</v>
      </c>
      <c r="P26" s="81"/>
      <c r="Q26" s="54">
        <f t="shared" si="7"/>
        <v>0</v>
      </c>
    </row>
    <row r="27" spans="1:17" x14ac:dyDescent="0.25">
      <c r="A27" s="39" t="str">
        <f t="shared" si="1"/>
        <v>URBANOrthopedics</v>
      </c>
      <c r="B27" s="65" t="s">
        <v>22</v>
      </c>
      <c r="C27" s="57" t="s">
        <v>58</v>
      </c>
      <c r="D27" s="53">
        <f>SUMIF('7 PH Access by EACH County'!$A$10:$A$801,'6 PH Access by County TYPE'!$A27,'7 PH Access by EACH County'!E$10:E$801)</f>
        <v>0</v>
      </c>
      <c r="E27" s="53">
        <f>SUMIF('7 PH Access by EACH County'!$A$10:$A$801,'6 PH Access by County TYPE'!$A27,'7 PH Access by EACH County'!$F$10:$F$801)</f>
        <v>0</v>
      </c>
      <c r="F27" s="278"/>
      <c r="G27" s="53">
        <f t="shared" si="2"/>
        <v>0</v>
      </c>
      <c r="H27" s="53">
        <f t="shared" si="3"/>
        <v>0</v>
      </c>
      <c r="I27" s="53">
        <f>SUMIF('7 PH Access by EACH County'!$A$10:$A$801,'6 PH Access by County TYPE'!$A27,'7 PH Access by EACH County'!$J$10:$J$801)</f>
        <v>0</v>
      </c>
      <c r="J27" s="54">
        <f t="shared" si="4"/>
        <v>0</v>
      </c>
      <c r="K27" s="53">
        <f>SUMIF('7 PH Access by EACH County'!$A$10:$A$801,'6 PH Access by County TYPE'!$A27,'7 PH Access by EACH County'!$L$10:$L$801)</f>
        <v>0</v>
      </c>
      <c r="L27" s="54">
        <f t="shared" si="5"/>
        <v>0</v>
      </c>
      <c r="M27" s="53">
        <f t="shared" si="0"/>
        <v>0</v>
      </c>
      <c r="N27" s="81"/>
      <c r="O27" s="54">
        <f t="shared" si="6"/>
        <v>0</v>
      </c>
      <c r="P27" s="81"/>
      <c r="Q27" s="54">
        <f t="shared" si="7"/>
        <v>0</v>
      </c>
    </row>
    <row r="28" spans="1:17" x14ac:dyDescent="0.25">
      <c r="A28" s="39" t="str">
        <f t="shared" si="1"/>
        <v>URBANPediatrics</v>
      </c>
      <c r="B28" s="65" t="s">
        <v>23</v>
      </c>
      <c r="C28" s="57" t="s">
        <v>58</v>
      </c>
      <c r="D28" s="53">
        <f>SUMIF('7 PH Access by EACH County'!$A$10:$A$801,'6 PH Access by County TYPE'!$A28,'7 PH Access by EACH County'!E$10:E$801)</f>
        <v>0</v>
      </c>
      <c r="E28" s="53">
        <f>SUMIF('7 PH Access by EACH County'!$A$10:$A$801,'6 PH Access by County TYPE'!$A28,'7 PH Access by EACH County'!$F$10:$F$801)</f>
        <v>0</v>
      </c>
      <c r="F28" s="278"/>
      <c r="G28" s="53">
        <f t="shared" si="2"/>
        <v>0</v>
      </c>
      <c r="H28" s="53">
        <f t="shared" si="3"/>
        <v>0</v>
      </c>
      <c r="I28" s="53">
        <f>SUMIF('7 PH Access by EACH County'!$A$10:$A$801,'6 PH Access by County TYPE'!$A28,'7 PH Access by EACH County'!$J$10:$J$801)</f>
        <v>0</v>
      </c>
      <c r="J28" s="54">
        <f t="shared" si="4"/>
        <v>0</v>
      </c>
      <c r="K28" s="53">
        <f>SUMIF('7 PH Access by EACH County'!$A$10:$A$801,'6 PH Access by County TYPE'!$A28,'7 PH Access by EACH County'!$L$10:$L$801)</f>
        <v>0</v>
      </c>
      <c r="L28" s="54">
        <f t="shared" si="5"/>
        <v>0</v>
      </c>
      <c r="M28" s="53">
        <f t="shared" si="0"/>
        <v>0</v>
      </c>
      <c r="N28" s="81"/>
      <c r="O28" s="54">
        <f t="shared" si="6"/>
        <v>0</v>
      </c>
      <c r="P28" s="81"/>
      <c r="Q28" s="54">
        <f t="shared" si="7"/>
        <v>0</v>
      </c>
    </row>
    <row r="29" spans="1:17" x14ac:dyDescent="0.25">
      <c r="A29" s="39" t="str">
        <f t="shared" si="1"/>
        <v>URBANPhysician Assistant</v>
      </c>
      <c r="B29" s="65" t="s">
        <v>24</v>
      </c>
      <c r="C29" s="57" t="s">
        <v>58</v>
      </c>
      <c r="D29" s="53">
        <f>SUMIF('7 PH Access by EACH County'!$A$10:$A$801,'6 PH Access by County TYPE'!$A29,'7 PH Access by EACH County'!E$10:E$801)</f>
        <v>0</v>
      </c>
      <c r="E29" s="53">
        <f>SUMIF('7 PH Access by EACH County'!$A$10:$A$801,'6 PH Access by County TYPE'!$A29,'7 PH Access by EACH County'!$F$10:$F$801)</f>
        <v>0</v>
      </c>
      <c r="F29" s="278"/>
      <c r="G29" s="53">
        <f t="shared" si="2"/>
        <v>0</v>
      </c>
      <c r="H29" s="53">
        <f t="shared" si="3"/>
        <v>0</v>
      </c>
      <c r="I29" s="53">
        <f>SUMIF('7 PH Access by EACH County'!$A$10:$A$801,'6 PH Access by County TYPE'!$A29,'7 PH Access by EACH County'!$J$10:$J$801)</f>
        <v>0</v>
      </c>
      <c r="J29" s="54">
        <f t="shared" si="4"/>
        <v>0</v>
      </c>
      <c r="K29" s="53">
        <f>SUMIF('7 PH Access by EACH County'!$A$10:$A$801,'6 PH Access by County TYPE'!$A29,'7 PH Access by EACH County'!$L$10:$L$801)</f>
        <v>0</v>
      </c>
      <c r="L29" s="54">
        <f t="shared" si="5"/>
        <v>0</v>
      </c>
      <c r="M29" s="53">
        <f t="shared" si="0"/>
        <v>0</v>
      </c>
      <c r="N29" s="81"/>
      <c r="O29" s="54">
        <f t="shared" si="6"/>
        <v>0</v>
      </c>
      <c r="P29" s="81"/>
      <c r="Q29" s="54">
        <f t="shared" si="7"/>
        <v>0</v>
      </c>
    </row>
    <row r="30" spans="1:17" x14ac:dyDescent="0.25">
      <c r="A30" s="39" t="str">
        <f t="shared" si="1"/>
        <v>URBANPodiatry</v>
      </c>
      <c r="B30" s="65" t="s">
        <v>25</v>
      </c>
      <c r="C30" s="57" t="s">
        <v>58</v>
      </c>
      <c r="D30" s="53">
        <f>SUMIF('7 PH Access by EACH County'!$A$10:$A$801,'6 PH Access by County TYPE'!$A30,'7 PH Access by EACH County'!E$10:E$801)</f>
        <v>0</v>
      </c>
      <c r="E30" s="53">
        <f>SUMIF('7 PH Access by EACH County'!$A$10:$A$801,'6 PH Access by County TYPE'!$A30,'7 PH Access by EACH County'!$F$10:$F$801)</f>
        <v>0</v>
      </c>
      <c r="F30" s="278"/>
      <c r="G30" s="53">
        <f t="shared" si="2"/>
        <v>0</v>
      </c>
      <c r="H30" s="53">
        <f t="shared" si="3"/>
        <v>0</v>
      </c>
      <c r="I30" s="53">
        <f>SUMIF('7 PH Access by EACH County'!$A$10:$A$801,'6 PH Access by County TYPE'!$A30,'7 PH Access by EACH County'!$J$10:$J$801)</f>
        <v>0</v>
      </c>
      <c r="J30" s="54">
        <f t="shared" si="4"/>
        <v>0</v>
      </c>
      <c r="K30" s="53">
        <f>SUMIF('7 PH Access by EACH County'!$A$10:$A$801,'6 PH Access by County TYPE'!$A30,'7 PH Access by EACH County'!$L$10:$L$801)</f>
        <v>0</v>
      </c>
      <c r="L30" s="54">
        <f t="shared" si="5"/>
        <v>0</v>
      </c>
      <c r="M30" s="53">
        <f t="shared" si="0"/>
        <v>0</v>
      </c>
      <c r="N30" s="81"/>
      <c r="O30" s="54">
        <f t="shared" si="6"/>
        <v>0</v>
      </c>
      <c r="P30" s="81"/>
      <c r="Q30" s="54">
        <f t="shared" si="7"/>
        <v>0</v>
      </c>
    </row>
    <row r="31" spans="1:17" x14ac:dyDescent="0.25">
      <c r="A31" s="39" t="str">
        <f t="shared" si="1"/>
        <v>URBANRheumatology</v>
      </c>
      <c r="B31" s="65" t="s">
        <v>26</v>
      </c>
      <c r="C31" s="57" t="s">
        <v>58</v>
      </c>
      <c r="D31" s="53">
        <f>SUMIF('7 PH Access by EACH County'!$A$10:$A$801,'6 PH Access by County TYPE'!$A31,'7 PH Access by EACH County'!E$10:E$801)</f>
        <v>0</v>
      </c>
      <c r="E31" s="53">
        <f>SUMIF('7 PH Access by EACH County'!$A$10:$A$801,'6 PH Access by County TYPE'!$A31,'7 PH Access by EACH County'!$F$10:$F$801)</f>
        <v>0</v>
      </c>
      <c r="F31" s="278"/>
      <c r="G31" s="53">
        <f t="shared" si="2"/>
        <v>0</v>
      </c>
      <c r="H31" s="53">
        <f t="shared" si="3"/>
        <v>0</v>
      </c>
      <c r="I31" s="53">
        <f>SUMIF('7 PH Access by EACH County'!$A$10:$A$801,'6 PH Access by County TYPE'!$A31,'7 PH Access by EACH County'!$J$10:$J$801)</f>
        <v>0</v>
      </c>
      <c r="J31" s="54">
        <f t="shared" si="4"/>
        <v>0</v>
      </c>
      <c r="K31" s="53">
        <f>SUMIF('7 PH Access by EACH County'!$A$10:$A$801,'6 PH Access by County TYPE'!$A31,'7 PH Access by EACH County'!$L$10:$L$801)</f>
        <v>0</v>
      </c>
      <c r="L31" s="54">
        <f t="shared" si="5"/>
        <v>0</v>
      </c>
      <c r="M31" s="53">
        <f t="shared" si="0"/>
        <v>0</v>
      </c>
      <c r="N31" s="81"/>
      <c r="O31" s="54">
        <f t="shared" si="6"/>
        <v>0</v>
      </c>
      <c r="P31" s="81"/>
      <c r="Q31" s="54">
        <f t="shared" si="7"/>
        <v>0</v>
      </c>
    </row>
    <row r="32" spans="1:17" x14ac:dyDescent="0.25">
      <c r="A32" s="39" t="str">
        <f t="shared" si="1"/>
        <v>URBANSurgeons</v>
      </c>
      <c r="B32" s="65" t="s">
        <v>27</v>
      </c>
      <c r="C32" s="57" t="s">
        <v>58</v>
      </c>
      <c r="D32" s="53">
        <f>SUMIF('7 PH Access by EACH County'!$A$10:$A$801,'6 PH Access by County TYPE'!$A32,'7 PH Access by EACH County'!E$10:E$801)</f>
        <v>0</v>
      </c>
      <c r="E32" s="53">
        <f>SUMIF('7 PH Access by EACH County'!$A$10:$A$801,'6 PH Access by County TYPE'!$A32,'7 PH Access by EACH County'!$F$10:$F$801)</f>
        <v>0</v>
      </c>
      <c r="F32" s="278"/>
      <c r="G32" s="53">
        <f t="shared" si="2"/>
        <v>0</v>
      </c>
      <c r="H32" s="53">
        <f t="shared" si="3"/>
        <v>0</v>
      </c>
      <c r="I32" s="53">
        <f>SUMIF('7 PH Access by EACH County'!$A$10:$A$801,'6 PH Access by County TYPE'!$A32,'7 PH Access by EACH County'!$J$10:$J$801)</f>
        <v>0</v>
      </c>
      <c r="J32" s="54">
        <f t="shared" si="4"/>
        <v>0</v>
      </c>
      <c r="K32" s="53">
        <f>SUMIF('7 PH Access by EACH County'!$A$10:$A$801,'6 PH Access by County TYPE'!$A32,'7 PH Access by EACH County'!$L$10:$L$801)</f>
        <v>0</v>
      </c>
      <c r="L32" s="54">
        <f t="shared" si="5"/>
        <v>0</v>
      </c>
      <c r="M32" s="53">
        <f t="shared" si="0"/>
        <v>0</v>
      </c>
      <c r="N32" s="81"/>
      <c r="O32" s="54">
        <f t="shared" si="6"/>
        <v>0</v>
      </c>
      <c r="P32" s="81"/>
      <c r="Q32" s="54">
        <f t="shared" si="7"/>
        <v>0</v>
      </c>
    </row>
    <row r="33" spans="1:17" x14ac:dyDescent="0.25">
      <c r="A33" s="39" t="str">
        <f t="shared" si="1"/>
        <v>URBANUrology</v>
      </c>
      <c r="B33" s="65" t="s">
        <v>28</v>
      </c>
      <c r="C33" s="57" t="s">
        <v>58</v>
      </c>
      <c r="D33" s="53">
        <f>SUMIF('7 PH Access by EACH County'!$A$10:$A$801,'6 PH Access by County TYPE'!$A33,'7 PH Access by EACH County'!E$10:E$801)</f>
        <v>0</v>
      </c>
      <c r="E33" s="53">
        <f>SUMIF('7 PH Access by EACH County'!$A$10:$A$801,'6 PH Access by County TYPE'!$A33,'7 PH Access by EACH County'!$F$10:$F$801)</f>
        <v>0</v>
      </c>
      <c r="F33" s="278"/>
      <c r="G33" s="53">
        <f t="shared" si="2"/>
        <v>0</v>
      </c>
      <c r="H33" s="53">
        <f t="shared" si="3"/>
        <v>0</v>
      </c>
      <c r="I33" s="53">
        <f>SUMIF('7 PH Access by EACH County'!$A$10:$A$801,'6 PH Access by County TYPE'!$A33,'7 PH Access by EACH County'!$J$10:$J$801)</f>
        <v>0</v>
      </c>
      <c r="J33" s="54">
        <f t="shared" si="4"/>
        <v>0</v>
      </c>
      <c r="K33" s="53">
        <f>SUMIF('7 PH Access by EACH County'!$A$10:$A$801,'6 PH Access by County TYPE'!$A33,'7 PH Access by EACH County'!$L$10:$L$801)</f>
        <v>0</v>
      </c>
      <c r="L33" s="54">
        <f t="shared" si="5"/>
        <v>0</v>
      </c>
      <c r="M33" s="53">
        <f t="shared" si="0"/>
        <v>0</v>
      </c>
      <c r="N33" s="81"/>
      <c r="O33" s="54">
        <f t="shared" si="6"/>
        <v>0</v>
      </c>
      <c r="P33" s="81"/>
      <c r="Q33" s="54">
        <f t="shared" si="7"/>
        <v>0</v>
      </c>
    </row>
    <row r="34" spans="1:17" ht="25" x14ac:dyDescent="0.25">
      <c r="A34" s="39" t="str">
        <f t="shared" si="1"/>
        <v>RURALPCP including Internal Medicine, General Practice, Family Practice</v>
      </c>
      <c r="B34" s="65" t="s">
        <v>4</v>
      </c>
      <c r="C34" s="57" t="s">
        <v>59</v>
      </c>
      <c r="D34" s="53">
        <f>SUMIF('7 PH Access by EACH County'!$A$10:$A$801,'6 PH Access by County TYPE'!$A34,'7 PH Access by EACH County'!E$10:E$801)</f>
        <v>0</v>
      </c>
      <c r="E34" s="53">
        <f>SUMIF('7 PH Access by EACH County'!$A$10:$A$801,'6 PH Access by County TYPE'!$A34,'7 PH Access by EACH County'!$F$10:$F$801)</f>
        <v>0</v>
      </c>
      <c r="F34" s="278"/>
      <c r="G34" s="53">
        <f t="shared" si="2"/>
        <v>0</v>
      </c>
      <c r="H34" s="53">
        <f t="shared" si="3"/>
        <v>0</v>
      </c>
      <c r="I34" s="53">
        <f>SUMIF('7 PH Access by EACH County'!$A$10:$A$801,'6 PH Access by County TYPE'!$A34,'7 PH Access by EACH County'!$J$10:$J$801)</f>
        <v>0</v>
      </c>
      <c r="J34" s="54">
        <f t="shared" si="4"/>
        <v>0</v>
      </c>
      <c r="K34" s="53">
        <f>SUMIF('7 PH Access by EACH County'!$A$10:$A$801,'6 PH Access by County TYPE'!$A34,'7 PH Access by EACH County'!$L$10:$L$801)</f>
        <v>0</v>
      </c>
      <c r="L34" s="54">
        <f t="shared" si="5"/>
        <v>0</v>
      </c>
      <c r="M34" s="53">
        <f t="shared" si="0"/>
        <v>0</v>
      </c>
      <c r="N34" s="81"/>
      <c r="O34" s="54">
        <f t="shared" si="6"/>
        <v>0</v>
      </c>
      <c r="P34" s="81"/>
      <c r="Q34" s="54">
        <f t="shared" si="7"/>
        <v>0</v>
      </c>
    </row>
    <row r="35" spans="1:17" x14ac:dyDescent="0.25">
      <c r="A35" s="39" t="str">
        <f t="shared" si="1"/>
        <v>RURALPharmacies</v>
      </c>
      <c r="B35" s="65" t="s">
        <v>5</v>
      </c>
      <c r="C35" s="57" t="s">
        <v>59</v>
      </c>
      <c r="D35" s="53">
        <f>SUMIF('7 PH Access by EACH County'!$A$10:$A$801,'6 PH Access by County TYPE'!$A35,'7 PH Access by EACH County'!E$10:E$801)</f>
        <v>0</v>
      </c>
      <c r="E35" s="53">
        <f>SUMIF('7 PH Access by EACH County'!$A$10:$A$801,'6 PH Access by County TYPE'!$A35,'7 PH Access by EACH County'!$F$10:$F$801)</f>
        <v>0</v>
      </c>
      <c r="F35" s="278"/>
      <c r="G35" s="53">
        <f t="shared" si="2"/>
        <v>0</v>
      </c>
      <c r="H35" s="53">
        <f t="shared" si="3"/>
        <v>0</v>
      </c>
      <c r="I35" s="53">
        <f>SUMIF('7 PH Access by EACH County'!$A$10:$A$801,'6 PH Access by County TYPE'!$A35,'7 PH Access by EACH County'!$J$10:$J$801)</f>
        <v>0</v>
      </c>
      <c r="J35" s="54">
        <f t="shared" si="4"/>
        <v>0</v>
      </c>
      <c r="K35" s="53">
        <f>SUMIF('7 PH Access by EACH County'!$A$10:$A$801,'6 PH Access by County TYPE'!$A35,'7 PH Access by EACH County'!$L$10:$L$801)</f>
        <v>0</v>
      </c>
      <c r="L35" s="54">
        <f t="shared" si="5"/>
        <v>0</v>
      </c>
      <c r="M35" s="53">
        <f t="shared" si="0"/>
        <v>0</v>
      </c>
      <c r="N35" s="81"/>
      <c r="O35" s="54">
        <f t="shared" si="6"/>
        <v>0</v>
      </c>
      <c r="P35" s="81"/>
      <c r="Q35" s="54">
        <f t="shared" si="7"/>
        <v>0</v>
      </c>
    </row>
    <row r="36" spans="1:17" x14ac:dyDescent="0.25">
      <c r="A36" s="39" t="str">
        <f t="shared" si="1"/>
        <v>RURALFQHC - PCP Only</v>
      </c>
      <c r="B36" s="65" t="s">
        <v>6</v>
      </c>
      <c r="C36" s="57" t="s">
        <v>59</v>
      </c>
      <c r="D36" s="53">
        <f>SUMIF('7 PH Access by EACH County'!$A$10:$A$801,'6 PH Access by County TYPE'!$A36,'7 PH Access by EACH County'!E$10:E$801)</f>
        <v>0</v>
      </c>
      <c r="E36" s="53">
        <f>SUMIF('7 PH Access by EACH County'!$A$10:$A$801,'6 PH Access by County TYPE'!$A36,'7 PH Access by EACH County'!$F$10:$F$801)</f>
        <v>0</v>
      </c>
      <c r="F36" s="278"/>
      <c r="G36" s="53">
        <f t="shared" si="2"/>
        <v>0</v>
      </c>
      <c r="H36" s="53">
        <f t="shared" si="3"/>
        <v>0</v>
      </c>
      <c r="I36" s="53">
        <f>SUMIF('7 PH Access by EACH County'!$A$10:$A$801,'6 PH Access by County TYPE'!$A36,'7 PH Access by EACH County'!$J$10:$J$801)</f>
        <v>0</v>
      </c>
      <c r="J36" s="54">
        <f t="shared" si="4"/>
        <v>0</v>
      </c>
      <c r="K36" s="53">
        <f>SUMIF('7 PH Access by EACH County'!$A$10:$A$801,'6 PH Access by County TYPE'!$A36,'7 PH Access by EACH County'!$L$10:$L$801)</f>
        <v>0</v>
      </c>
      <c r="L36" s="54">
        <f t="shared" si="5"/>
        <v>0</v>
      </c>
      <c r="M36" s="53">
        <f t="shared" si="0"/>
        <v>0</v>
      </c>
      <c r="N36" s="81"/>
      <c r="O36" s="54">
        <f t="shared" si="6"/>
        <v>0</v>
      </c>
      <c r="P36" s="81"/>
      <c r="Q36" s="54">
        <f t="shared" si="7"/>
        <v>0</v>
      </c>
    </row>
    <row r="37" spans="1:17" x14ac:dyDescent="0.25">
      <c r="A37" s="39" t="str">
        <f t="shared" si="1"/>
        <v>RURALCardiology</v>
      </c>
      <c r="B37" s="65" t="s">
        <v>8</v>
      </c>
      <c r="C37" s="57" t="s">
        <v>59</v>
      </c>
      <c r="D37" s="53">
        <f>SUMIF('7 PH Access by EACH County'!$A$10:$A$801,'6 PH Access by County TYPE'!$A37,'7 PH Access by EACH County'!E$10:E$801)</f>
        <v>0</v>
      </c>
      <c r="E37" s="53">
        <f>SUMIF('7 PH Access by EACH County'!$A$10:$A$801,'6 PH Access by County TYPE'!$A37,'7 PH Access by EACH County'!$F$10:$F$801)</f>
        <v>0</v>
      </c>
      <c r="F37" s="278"/>
      <c r="G37" s="53">
        <f t="shared" si="2"/>
        <v>0</v>
      </c>
      <c r="H37" s="53">
        <f t="shared" si="3"/>
        <v>0</v>
      </c>
      <c r="I37" s="53">
        <f>SUMIF('7 PH Access by EACH County'!$A$10:$A$801,'6 PH Access by County TYPE'!$A37,'7 PH Access by EACH County'!$J$10:$J$801)</f>
        <v>0</v>
      </c>
      <c r="J37" s="54">
        <f t="shared" si="4"/>
        <v>0</v>
      </c>
      <c r="K37" s="53">
        <f>SUMIF('7 PH Access by EACH County'!$A$10:$A$801,'6 PH Access by County TYPE'!$A37,'7 PH Access by EACH County'!$L$10:$L$801)</f>
        <v>0</v>
      </c>
      <c r="L37" s="54">
        <f t="shared" si="5"/>
        <v>0</v>
      </c>
      <c r="M37" s="53">
        <f t="shared" si="0"/>
        <v>0</v>
      </c>
      <c r="N37" s="81"/>
      <c r="O37" s="54">
        <f t="shared" si="6"/>
        <v>0</v>
      </c>
      <c r="P37" s="81"/>
      <c r="Q37" s="54">
        <f t="shared" si="7"/>
        <v>0</v>
      </c>
    </row>
    <row r="38" spans="1:17" x14ac:dyDescent="0.25">
      <c r="A38" s="39" t="str">
        <f t="shared" si="1"/>
        <v>RURALCertified Nurse Practitioner</v>
      </c>
      <c r="B38" s="65" t="s">
        <v>9</v>
      </c>
      <c r="C38" s="57" t="s">
        <v>59</v>
      </c>
      <c r="D38" s="53">
        <f>SUMIF('7 PH Access by EACH County'!$A$10:$A$801,'6 PH Access by County TYPE'!$A38,'7 PH Access by EACH County'!E$10:E$801)</f>
        <v>0</v>
      </c>
      <c r="E38" s="53">
        <f>SUMIF('7 PH Access by EACH County'!$A$10:$A$801,'6 PH Access by County TYPE'!$A38,'7 PH Access by EACH County'!$F$10:$F$801)</f>
        <v>0</v>
      </c>
      <c r="F38" s="278"/>
      <c r="G38" s="53">
        <f t="shared" si="2"/>
        <v>0</v>
      </c>
      <c r="H38" s="53">
        <f t="shared" si="3"/>
        <v>0</v>
      </c>
      <c r="I38" s="53">
        <f>SUMIF('7 PH Access by EACH County'!$A$10:$A$801,'6 PH Access by County TYPE'!$A38,'7 PH Access by EACH County'!$J$10:$J$801)</f>
        <v>0</v>
      </c>
      <c r="J38" s="54">
        <f t="shared" si="4"/>
        <v>0</v>
      </c>
      <c r="K38" s="53">
        <f>SUMIF('7 PH Access by EACH County'!$A$10:$A$801,'6 PH Access by County TYPE'!$A38,'7 PH Access by EACH County'!$L$10:$L$801)</f>
        <v>0</v>
      </c>
      <c r="L38" s="54">
        <f t="shared" si="5"/>
        <v>0</v>
      </c>
      <c r="M38" s="53">
        <f t="shared" si="0"/>
        <v>0</v>
      </c>
      <c r="N38" s="81"/>
      <c r="O38" s="54">
        <f t="shared" si="6"/>
        <v>0</v>
      </c>
      <c r="P38" s="81"/>
      <c r="Q38" s="54">
        <f t="shared" si="7"/>
        <v>0</v>
      </c>
    </row>
    <row r="39" spans="1:17" x14ac:dyDescent="0.25">
      <c r="A39" s="39" t="str">
        <f t="shared" si="1"/>
        <v>RURALCertified Midwives</v>
      </c>
      <c r="B39" s="65" t="s">
        <v>10</v>
      </c>
      <c r="C39" s="57" t="s">
        <v>59</v>
      </c>
      <c r="D39" s="53">
        <f>SUMIF('7 PH Access by EACH County'!$A$10:$A$801,'6 PH Access by County TYPE'!$A39,'7 PH Access by EACH County'!E$10:E$801)</f>
        <v>0</v>
      </c>
      <c r="E39" s="53">
        <f>SUMIF('7 PH Access by EACH County'!$A$10:$A$801,'6 PH Access by County TYPE'!$A39,'7 PH Access by EACH County'!$F$10:$F$801)</f>
        <v>0</v>
      </c>
      <c r="F39" s="278"/>
      <c r="G39" s="53">
        <f t="shared" si="2"/>
        <v>0</v>
      </c>
      <c r="H39" s="53">
        <f t="shared" si="3"/>
        <v>0</v>
      </c>
      <c r="I39" s="53">
        <f>SUMIF('7 PH Access by EACH County'!$A$10:$A$801,'6 PH Access by County TYPE'!$A39,'7 PH Access by EACH County'!$J$10:$J$801)</f>
        <v>0</v>
      </c>
      <c r="J39" s="54">
        <f t="shared" si="4"/>
        <v>0</v>
      </c>
      <c r="K39" s="53">
        <f>SUMIF('7 PH Access by EACH County'!$A$10:$A$801,'6 PH Access by County TYPE'!$A39,'7 PH Access by EACH County'!$L$10:$L$801)</f>
        <v>0</v>
      </c>
      <c r="L39" s="54">
        <f t="shared" si="5"/>
        <v>0</v>
      </c>
      <c r="M39" s="53">
        <f t="shared" si="0"/>
        <v>0</v>
      </c>
      <c r="N39" s="81"/>
      <c r="O39" s="54">
        <f t="shared" si="6"/>
        <v>0</v>
      </c>
      <c r="P39" s="81"/>
      <c r="Q39" s="54">
        <f t="shared" si="7"/>
        <v>0</v>
      </c>
    </row>
    <row r="40" spans="1:17" x14ac:dyDescent="0.25">
      <c r="A40" s="39" t="str">
        <f t="shared" si="1"/>
        <v>RURALDermatology</v>
      </c>
      <c r="B40" s="65" t="s">
        <v>11</v>
      </c>
      <c r="C40" s="57" t="s">
        <v>59</v>
      </c>
      <c r="D40" s="53">
        <f>SUMIF('7 PH Access by EACH County'!$A$10:$A$801,'6 PH Access by County TYPE'!$A40,'7 PH Access by EACH County'!E$10:E$801)</f>
        <v>0</v>
      </c>
      <c r="E40" s="53">
        <f>SUMIF('7 PH Access by EACH County'!$A$10:$A$801,'6 PH Access by County TYPE'!$A40,'7 PH Access by EACH County'!$F$10:$F$801)</f>
        <v>0</v>
      </c>
      <c r="F40" s="278"/>
      <c r="G40" s="53">
        <f t="shared" si="2"/>
        <v>0</v>
      </c>
      <c r="H40" s="53">
        <f t="shared" si="3"/>
        <v>0</v>
      </c>
      <c r="I40" s="53">
        <f>SUMIF('7 PH Access by EACH County'!$A$10:$A$801,'6 PH Access by County TYPE'!$A40,'7 PH Access by EACH County'!$J$10:$J$801)</f>
        <v>0</v>
      </c>
      <c r="J40" s="54">
        <f t="shared" si="4"/>
        <v>0</v>
      </c>
      <c r="K40" s="53">
        <f>SUMIF('7 PH Access by EACH County'!$A$10:$A$801,'6 PH Access by County TYPE'!$A40,'7 PH Access by EACH County'!$L$10:$L$801)</f>
        <v>0</v>
      </c>
      <c r="L40" s="54">
        <f t="shared" si="5"/>
        <v>0</v>
      </c>
      <c r="M40" s="53">
        <f t="shared" si="0"/>
        <v>0</v>
      </c>
      <c r="N40" s="81"/>
      <c r="O40" s="54">
        <f t="shared" si="6"/>
        <v>0</v>
      </c>
      <c r="P40" s="81"/>
      <c r="Q40" s="54">
        <f t="shared" si="7"/>
        <v>0</v>
      </c>
    </row>
    <row r="41" spans="1:17" x14ac:dyDescent="0.25">
      <c r="A41" s="39" t="str">
        <f t="shared" si="1"/>
        <v>RURALDental</v>
      </c>
      <c r="B41" s="65" t="s">
        <v>12</v>
      </c>
      <c r="C41" s="57" t="s">
        <v>59</v>
      </c>
      <c r="D41" s="53">
        <f>SUMIF('7 PH Access by EACH County'!$A$10:$A$801,'6 PH Access by County TYPE'!$A41,'7 PH Access by EACH County'!E$10:E$801)</f>
        <v>0</v>
      </c>
      <c r="E41" s="53">
        <f>SUMIF('7 PH Access by EACH County'!$A$10:$A$801,'6 PH Access by County TYPE'!$A41,'7 PH Access by EACH County'!$F$10:$F$801)</f>
        <v>0</v>
      </c>
      <c r="F41" s="278"/>
      <c r="G41" s="53">
        <f t="shared" si="2"/>
        <v>0</v>
      </c>
      <c r="H41" s="53">
        <f t="shared" si="3"/>
        <v>0</v>
      </c>
      <c r="I41" s="53">
        <f>SUMIF('7 PH Access by EACH County'!$A$10:$A$801,'6 PH Access by County TYPE'!$A41,'7 PH Access by EACH County'!$J$10:$J$801)</f>
        <v>0</v>
      </c>
      <c r="J41" s="54">
        <f t="shared" si="4"/>
        <v>0</v>
      </c>
      <c r="K41" s="53">
        <f>SUMIF('7 PH Access by EACH County'!$A$10:$A$801,'6 PH Access by County TYPE'!$A41,'7 PH Access by EACH County'!$L$10:$L$801)</f>
        <v>0</v>
      </c>
      <c r="L41" s="54">
        <f t="shared" si="5"/>
        <v>0</v>
      </c>
      <c r="M41" s="53">
        <f t="shared" si="0"/>
        <v>0</v>
      </c>
      <c r="N41" s="81"/>
      <c r="O41" s="54">
        <f t="shared" si="6"/>
        <v>0</v>
      </c>
      <c r="P41" s="81"/>
      <c r="Q41" s="54">
        <f t="shared" si="7"/>
        <v>0</v>
      </c>
    </row>
    <row r="42" spans="1:17" x14ac:dyDescent="0.25">
      <c r="A42" s="39" t="str">
        <f t="shared" si="1"/>
        <v>RURALEndocrinology</v>
      </c>
      <c r="B42" s="65" t="s">
        <v>13</v>
      </c>
      <c r="C42" s="57" t="s">
        <v>59</v>
      </c>
      <c r="D42" s="53">
        <f>SUMIF('7 PH Access by EACH County'!$A$10:$A$801,'6 PH Access by County TYPE'!$A42,'7 PH Access by EACH County'!E$10:E$801)</f>
        <v>0</v>
      </c>
      <c r="E42" s="53">
        <f>SUMIF('7 PH Access by EACH County'!$A$10:$A$801,'6 PH Access by County TYPE'!$A42,'7 PH Access by EACH County'!$F$10:$F$801)</f>
        <v>0</v>
      </c>
      <c r="F42" s="278"/>
      <c r="G42" s="53">
        <f t="shared" si="2"/>
        <v>0</v>
      </c>
      <c r="H42" s="53">
        <f t="shared" si="3"/>
        <v>0</v>
      </c>
      <c r="I42" s="53">
        <f>SUMIF('7 PH Access by EACH County'!$A$10:$A$801,'6 PH Access by County TYPE'!$A42,'7 PH Access by EACH County'!$J$10:$J$801)</f>
        <v>0</v>
      </c>
      <c r="J42" s="54">
        <f t="shared" si="4"/>
        <v>0</v>
      </c>
      <c r="K42" s="53">
        <f>SUMIF('7 PH Access by EACH County'!$A$10:$A$801,'6 PH Access by County TYPE'!$A42,'7 PH Access by EACH County'!$L$10:$L$801)</f>
        <v>0</v>
      </c>
      <c r="L42" s="54">
        <f t="shared" si="5"/>
        <v>0</v>
      </c>
      <c r="M42" s="53">
        <f t="shared" si="0"/>
        <v>0</v>
      </c>
      <c r="N42" s="81"/>
      <c r="O42" s="54">
        <f t="shared" si="6"/>
        <v>0</v>
      </c>
      <c r="P42" s="81"/>
      <c r="Q42" s="54">
        <f t="shared" si="7"/>
        <v>0</v>
      </c>
    </row>
    <row r="43" spans="1:17" x14ac:dyDescent="0.25">
      <c r="A43" s="39" t="str">
        <f t="shared" si="1"/>
        <v>RURALENT</v>
      </c>
      <c r="B43" s="65" t="s">
        <v>14</v>
      </c>
      <c r="C43" s="57" t="s">
        <v>59</v>
      </c>
      <c r="D43" s="53">
        <f>SUMIF('7 PH Access by EACH County'!$A$10:$A$801,'6 PH Access by County TYPE'!$A43,'7 PH Access by EACH County'!E$10:E$801)</f>
        <v>0</v>
      </c>
      <c r="E43" s="53">
        <f>SUMIF('7 PH Access by EACH County'!$A$10:$A$801,'6 PH Access by County TYPE'!$A43,'7 PH Access by EACH County'!$F$10:$F$801)</f>
        <v>0</v>
      </c>
      <c r="F43" s="278"/>
      <c r="G43" s="53">
        <f t="shared" si="2"/>
        <v>0</v>
      </c>
      <c r="H43" s="53">
        <f t="shared" si="3"/>
        <v>0</v>
      </c>
      <c r="I43" s="53">
        <f>SUMIF('7 PH Access by EACH County'!$A$10:$A$801,'6 PH Access by County TYPE'!$A43,'7 PH Access by EACH County'!$J$10:$J$801)</f>
        <v>0</v>
      </c>
      <c r="J43" s="54">
        <f t="shared" si="4"/>
        <v>0</v>
      </c>
      <c r="K43" s="53">
        <f>SUMIF('7 PH Access by EACH County'!$A$10:$A$801,'6 PH Access by County TYPE'!$A43,'7 PH Access by EACH County'!$L$10:$L$801)</f>
        <v>0</v>
      </c>
      <c r="L43" s="54">
        <f t="shared" si="5"/>
        <v>0</v>
      </c>
      <c r="M43" s="53">
        <f t="shared" si="0"/>
        <v>0</v>
      </c>
      <c r="N43" s="81"/>
      <c r="O43" s="54">
        <f t="shared" si="6"/>
        <v>0</v>
      </c>
      <c r="P43" s="81"/>
      <c r="Q43" s="54">
        <f t="shared" si="7"/>
        <v>0</v>
      </c>
    </row>
    <row r="44" spans="1:17" x14ac:dyDescent="0.25">
      <c r="A44" s="39" t="str">
        <f t="shared" si="1"/>
        <v>RURALFQHC</v>
      </c>
      <c r="B44" s="65" t="s">
        <v>15</v>
      </c>
      <c r="C44" s="57" t="s">
        <v>59</v>
      </c>
      <c r="D44" s="53">
        <f>SUMIF('7 PH Access by EACH County'!$A$10:$A$801,'6 PH Access by County TYPE'!$A44,'7 PH Access by EACH County'!E$10:E$801)</f>
        <v>0</v>
      </c>
      <c r="E44" s="53">
        <f>SUMIF('7 PH Access by EACH County'!$A$10:$A$801,'6 PH Access by County TYPE'!$A44,'7 PH Access by EACH County'!$F$10:$F$801)</f>
        <v>0</v>
      </c>
      <c r="F44" s="278"/>
      <c r="G44" s="53">
        <f t="shared" si="2"/>
        <v>0</v>
      </c>
      <c r="H44" s="53">
        <f t="shared" si="3"/>
        <v>0</v>
      </c>
      <c r="I44" s="53">
        <f>SUMIF('7 PH Access by EACH County'!$A$10:$A$801,'6 PH Access by County TYPE'!$A44,'7 PH Access by EACH County'!$J$10:$J$801)</f>
        <v>0</v>
      </c>
      <c r="J44" s="54">
        <f t="shared" si="4"/>
        <v>0</v>
      </c>
      <c r="K44" s="53">
        <f>SUMIF('7 PH Access by EACH County'!$A$10:$A$801,'6 PH Access by County TYPE'!$A44,'7 PH Access by EACH County'!$L$10:$L$801)</f>
        <v>0</v>
      </c>
      <c r="L44" s="54">
        <f t="shared" si="5"/>
        <v>0</v>
      </c>
      <c r="M44" s="53">
        <f t="shared" si="0"/>
        <v>0</v>
      </c>
      <c r="N44" s="81"/>
      <c r="O44" s="54">
        <f t="shared" si="6"/>
        <v>0</v>
      </c>
      <c r="P44" s="81"/>
      <c r="Q44" s="54">
        <f t="shared" si="7"/>
        <v>0</v>
      </c>
    </row>
    <row r="45" spans="1:17" x14ac:dyDescent="0.25">
      <c r="A45" s="39" t="str">
        <f t="shared" si="1"/>
        <v>RURALRHC</v>
      </c>
      <c r="B45" s="66" t="s">
        <v>16</v>
      </c>
      <c r="C45" s="57" t="s">
        <v>59</v>
      </c>
      <c r="D45" s="53">
        <f>SUMIF('7 PH Access by EACH County'!$A$10:$A$801,'6 PH Access by County TYPE'!$A45,'7 PH Access by EACH County'!E$10:E$801)</f>
        <v>0</v>
      </c>
      <c r="E45" s="53">
        <f>SUMIF('7 PH Access by EACH County'!$A$10:$A$801,'6 PH Access by County TYPE'!$A45,'7 PH Access by EACH County'!$F$10:$F$801)</f>
        <v>0</v>
      </c>
      <c r="F45" s="278"/>
      <c r="G45" s="53">
        <f t="shared" si="2"/>
        <v>0</v>
      </c>
      <c r="H45" s="53">
        <f t="shared" si="3"/>
        <v>0</v>
      </c>
      <c r="I45" s="53">
        <f>SUMIF('7 PH Access by EACH County'!$A$10:$A$801,'6 PH Access by County TYPE'!$A45,'7 PH Access by EACH County'!$J$10:$J$801)</f>
        <v>0</v>
      </c>
      <c r="J45" s="54">
        <f t="shared" si="4"/>
        <v>0</v>
      </c>
      <c r="K45" s="53">
        <f>SUMIF('7 PH Access by EACH County'!$A$10:$A$801,'6 PH Access by County TYPE'!$A45,'7 PH Access by EACH County'!$L$10:$L$801)</f>
        <v>0</v>
      </c>
      <c r="L45" s="54">
        <f t="shared" si="5"/>
        <v>0</v>
      </c>
      <c r="M45" s="53">
        <f t="shared" si="0"/>
        <v>0</v>
      </c>
      <c r="N45" s="81"/>
      <c r="O45" s="54">
        <f t="shared" si="6"/>
        <v>0</v>
      </c>
      <c r="P45" s="81"/>
      <c r="Q45" s="54">
        <f t="shared" si="7"/>
        <v>0</v>
      </c>
    </row>
    <row r="46" spans="1:17" x14ac:dyDescent="0.25">
      <c r="A46" s="39" t="str">
        <f t="shared" si="1"/>
        <v>RURALHematology/Oncology</v>
      </c>
      <c r="B46" s="65" t="s">
        <v>17</v>
      </c>
      <c r="C46" s="57" t="s">
        <v>59</v>
      </c>
      <c r="D46" s="53">
        <f>SUMIF('7 PH Access by EACH County'!$A$10:$A$801,'6 PH Access by County TYPE'!$A46,'7 PH Access by EACH County'!E$10:E$801)</f>
        <v>0</v>
      </c>
      <c r="E46" s="53">
        <f>SUMIF('7 PH Access by EACH County'!$A$10:$A$801,'6 PH Access by County TYPE'!$A46,'7 PH Access by EACH County'!$F$10:$F$801)</f>
        <v>0</v>
      </c>
      <c r="F46" s="278"/>
      <c r="G46" s="53">
        <f t="shared" si="2"/>
        <v>0</v>
      </c>
      <c r="H46" s="53">
        <f t="shared" si="3"/>
        <v>0</v>
      </c>
      <c r="I46" s="53">
        <f>SUMIF('7 PH Access by EACH County'!$A$10:$A$801,'6 PH Access by County TYPE'!$A46,'7 PH Access by EACH County'!$J$10:$J$801)</f>
        <v>0</v>
      </c>
      <c r="J46" s="54">
        <f t="shared" si="4"/>
        <v>0</v>
      </c>
      <c r="K46" s="53">
        <f>SUMIF('7 PH Access by EACH County'!$A$10:$A$801,'6 PH Access by County TYPE'!$A46,'7 PH Access by EACH County'!$L$10:$L$801)</f>
        <v>0</v>
      </c>
      <c r="L46" s="54">
        <f t="shared" si="5"/>
        <v>0</v>
      </c>
      <c r="M46" s="53">
        <f t="shared" si="0"/>
        <v>0</v>
      </c>
      <c r="N46" s="81"/>
      <c r="O46" s="54">
        <f t="shared" si="6"/>
        <v>0</v>
      </c>
      <c r="P46" s="81"/>
      <c r="Q46" s="54">
        <f t="shared" si="7"/>
        <v>0</v>
      </c>
    </row>
    <row r="47" spans="1:17" x14ac:dyDescent="0.25">
      <c r="A47" s="39" t="str">
        <f t="shared" si="1"/>
        <v>RURALI/T/U</v>
      </c>
      <c r="B47" s="66" t="s">
        <v>18</v>
      </c>
      <c r="C47" s="57" t="s">
        <v>59</v>
      </c>
      <c r="D47" s="53">
        <f>SUMIF('7 PH Access by EACH County'!$A$10:$A$801,'6 PH Access by County TYPE'!$A47,'7 PH Access by EACH County'!E$10:E$801)</f>
        <v>0</v>
      </c>
      <c r="E47" s="53">
        <f>SUMIF('7 PH Access by EACH County'!$A$10:$A$801,'6 PH Access by County TYPE'!$A47,'7 PH Access by EACH County'!$F$10:$F$801)</f>
        <v>0</v>
      </c>
      <c r="F47" s="278"/>
      <c r="G47" s="53">
        <f t="shared" si="2"/>
        <v>0</v>
      </c>
      <c r="H47" s="53">
        <f t="shared" si="3"/>
        <v>0</v>
      </c>
      <c r="I47" s="53">
        <f>SUMIF('7 PH Access by EACH County'!$A$10:$A$801,'6 PH Access by County TYPE'!$A47,'7 PH Access by EACH County'!$J$10:$J$801)</f>
        <v>0</v>
      </c>
      <c r="J47" s="54">
        <f t="shared" si="4"/>
        <v>0</v>
      </c>
      <c r="K47" s="53">
        <f>SUMIF('7 PH Access by EACH County'!$A$10:$A$801,'6 PH Access by County TYPE'!$A47,'7 PH Access by EACH County'!$L$10:$L$801)</f>
        <v>0</v>
      </c>
      <c r="L47" s="54">
        <f t="shared" si="5"/>
        <v>0</v>
      </c>
      <c r="M47" s="53">
        <f t="shared" si="0"/>
        <v>0</v>
      </c>
      <c r="N47" s="81"/>
      <c r="O47" s="54">
        <f t="shared" si="6"/>
        <v>0</v>
      </c>
      <c r="P47" s="81"/>
      <c r="Q47" s="54">
        <f t="shared" si="7"/>
        <v>0</v>
      </c>
    </row>
    <row r="48" spans="1:17" x14ac:dyDescent="0.25">
      <c r="A48" s="39" t="str">
        <f t="shared" si="1"/>
        <v>RURALNeurology</v>
      </c>
      <c r="B48" s="65" t="s">
        <v>19</v>
      </c>
      <c r="C48" s="57" t="s">
        <v>59</v>
      </c>
      <c r="D48" s="53">
        <f>SUMIF('7 PH Access by EACH County'!$A$10:$A$801,'6 PH Access by County TYPE'!$A48,'7 PH Access by EACH County'!E$10:E$801)</f>
        <v>0</v>
      </c>
      <c r="E48" s="53">
        <f>SUMIF('7 PH Access by EACH County'!$A$10:$A$801,'6 PH Access by County TYPE'!$A48,'7 PH Access by EACH County'!$F$10:$F$801)</f>
        <v>0</v>
      </c>
      <c r="F48" s="278"/>
      <c r="G48" s="53">
        <f t="shared" si="2"/>
        <v>0</v>
      </c>
      <c r="H48" s="53">
        <f t="shared" si="3"/>
        <v>0</v>
      </c>
      <c r="I48" s="53">
        <f>SUMIF('7 PH Access by EACH County'!$A$10:$A$801,'6 PH Access by County TYPE'!$A48,'7 PH Access by EACH County'!$J$10:$J$801)</f>
        <v>0</v>
      </c>
      <c r="J48" s="54">
        <f t="shared" si="4"/>
        <v>0</v>
      </c>
      <c r="K48" s="53">
        <f>SUMIF('7 PH Access by EACH County'!$A$10:$A$801,'6 PH Access by County TYPE'!$A48,'7 PH Access by EACH County'!$L$10:$L$801)</f>
        <v>0</v>
      </c>
      <c r="L48" s="54">
        <f t="shared" si="5"/>
        <v>0</v>
      </c>
      <c r="M48" s="53">
        <f t="shared" si="0"/>
        <v>0</v>
      </c>
      <c r="N48" s="81"/>
      <c r="O48" s="54">
        <f t="shared" si="6"/>
        <v>0</v>
      </c>
      <c r="P48" s="81"/>
      <c r="Q48" s="54">
        <f t="shared" si="7"/>
        <v>0</v>
      </c>
    </row>
    <row r="49" spans="1:17" x14ac:dyDescent="0.25">
      <c r="A49" s="39" t="str">
        <f t="shared" si="1"/>
        <v>RURALNeurosurgeons</v>
      </c>
      <c r="B49" s="65" t="s">
        <v>20</v>
      </c>
      <c r="C49" s="57" t="s">
        <v>59</v>
      </c>
      <c r="D49" s="53">
        <f>SUMIF('7 PH Access by EACH County'!$A$10:$A$801,'6 PH Access by County TYPE'!$A49,'7 PH Access by EACH County'!E$10:E$801)</f>
        <v>0</v>
      </c>
      <c r="E49" s="53">
        <f>SUMIF('7 PH Access by EACH County'!$A$10:$A$801,'6 PH Access by County TYPE'!$A49,'7 PH Access by EACH County'!$F$10:$F$801)</f>
        <v>0</v>
      </c>
      <c r="F49" s="278"/>
      <c r="G49" s="53">
        <f t="shared" si="2"/>
        <v>0</v>
      </c>
      <c r="H49" s="53">
        <f t="shared" si="3"/>
        <v>0</v>
      </c>
      <c r="I49" s="53">
        <f>SUMIF('7 PH Access by EACH County'!$A$10:$A$801,'6 PH Access by County TYPE'!$A49,'7 PH Access by EACH County'!$J$10:$J$801)</f>
        <v>0</v>
      </c>
      <c r="J49" s="54">
        <f t="shared" si="4"/>
        <v>0</v>
      </c>
      <c r="K49" s="53">
        <f>SUMIF('7 PH Access by EACH County'!$A$10:$A$801,'6 PH Access by County TYPE'!$A49,'7 PH Access by EACH County'!$L$10:$L$801)</f>
        <v>0</v>
      </c>
      <c r="L49" s="54">
        <f t="shared" si="5"/>
        <v>0</v>
      </c>
      <c r="M49" s="53">
        <f t="shared" si="0"/>
        <v>0</v>
      </c>
      <c r="N49" s="81"/>
      <c r="O49" s="54">
        <f t="shared" si="6"/>
        <v>0</v>
      </c>
      <c r="P49" s="81"/>
      <c r="Q49" s="54">
        <f t="shared" si="7"/>
        <v>0</v>
      </c>
    </row>
    <row r="50" spans="1:17" x14ac:dyDescent="0.25">
      <c r="A50" s="39" t="str">
        <f t="shared" si="1"/>
        <v>RURALOB/Gyn</v>
      </c>
      <c r="B50" s="65" t="s">
        <v>21</v>
      </c>
      <c r="C50" s="57" t="s">
        <v>59</v>
      </c>
      <c r="D50" s="53">
        <f>SUMIF('7 PH Access by EACH County'!$A$10:$A$801,'6 PH Access by County TYPE'!$A50,'7 PH Access by EACH County'!E$10:E$801)</f>
        <v>0</v>
      </c>
      <c r="E50" s="53">
        <f>SUMIF('7 PH Access by EACH County'!$A$10:$A$801,'6 PH Access by County TYPE'!$A50,'7 PH Access by EACH County'!$F$10:$F$801)</f>
        <v>0</v>
      </c>
      <c r="F50" s="278"/>
      <c r="G50" s="53">
        <f t="shared" si="2"/>
        <v>0</v>
      </c>
      <c r="H50" s="53">
        <f t="shared" si="3"/>
        <v>0</v>
      </c>
      <c r="I50" s="53">
        <f>SUMIF('7 PH Access by EACH County'!$A$10:$A$801,'6 PH Access by County TYPE'!$A50,'7 PH Access by EACH County'!$J$10:$J$801)</f>
        <v>0</v>
      </c>
      <c r="J50" s="54">
        <f t="shared" si="4"/>
        <v>0</v>
      </c>
      <c r="K50" s="53">
        <f>SUMIF('7 PH Access by EACH County'!$A$10:$A$801,'6 PH Access by County TYPE'!$A50,'7 PH Access by EACH County'!$L$10:$L$801)</f>
        <v>0</v>
      </c>
      <c r="L50" s="54">
        <f t="shared" si="5"/>
        <v>0</v>
      </c>
      <c r="M50" s="53">
        <f t="shared" si="0"/>
        <v>0</v>
      </c>
      <c r="N50" s="81"/>
      <c r="O50" s="54">
        <f t="shared" si="6"/>
        <v>0</v>
      </c>
      <c r="P50" s="81"/>
      <c r="Q50" s="54">
        <f t="shared" si="7"/>
        <v>0</v>
      </c>
    </row>
    <row r="51" spans="1:17" x14ac:dyDescent="0.25">
      <c r="A51" s="39" t="str">
        <f t="shared" si="1"/>
        <v>RURALOrthopedics</v>
      </c>
      <c r="B51" s="65" t="s">
        <v>22</v>
      </c>
      <c r="C51" s="57" t="s">
        <v>59</v>
      </c>
      <c r="D51" s="53">
        <f>SUMIF('7 PH Access by EACH County'!$A$10:$A$801,'6 PH Access by County TYPE'!$A51,'7 PH Access by EACH County'!E$10:E$801)</f>
        <v>0</v>
      </c>
      <c r="E51" s="53">
        <f>SUMIF('7 PH Access by EACH County'!$A$10:$A$801,'6 PH Access by County TYPE'!$A51,'7 PH Access by EACH County'!$F$10:$F$801)</f>
        <v>0</v>
      </c>
      <c r="F51" s="278"/>
      <c r="G51" s="53">
        <f t="shared" si="2"/>
        <v>0</v>
      </c>
      <c r="H51" s="53">
        <f t="shared" si="3"/>
        <v>0</v>
      </c>
      <c r="I51" s="53">
        <f>SUMIF('7 PH Access by EACH County'!$A$10:$A$801,'6 PH Access by County TYPE'!$A51,'7 PH Access by EACH County'!$J$10:$J$801)</f>
        <v>0</v>
      </c>
      <c r="J51" s="54">
        <f t="shared" si="4"/>
        <v>0</v>
      </c>
      <c r="K51" s="53">
        <f>SUMIF('7 PH Access by EACH County'!$A$10:$A$801,'6 PH Access by County TYPE'!$A51,'7 PH Access by EACH County'!$L$10:$L$801)</f>
        <v>0</v>
      </c>
      <c r="L51" s="54">
        <f t="shared" si="5"/>
        <v>0</v>
      </c>
      <c r="M51" s="53">
        <f t="shared" si="0"/>
        <v>0</v>
      </c>
      <c r="N51" s="81"/>
      <c r="O51" s="54">
        <f t="shared" si="6"/>
        <v>0</v>
      </c>
      <c r="P51" s="81"/>
      <c r="Q51" s="54">
        <f t="shared" si="7"/>
        <v>0</v>
      </c>
    </row>
    <row r="52" spans="1:17" x14ac:dyDescent="0.25">
      <c r="A52" s="39" t="str">
        <f t="shared" si="1"/>
        <v>RURALPediatrics</v>
      </c>
      <c r="B52" s="65" t="s">
        <v>23</v>
      </c>
      <c r="C52" s="57" t="s">
        <v>59</v>
      </c>
      <c r="D52" s="53">
        <f>SUMIF('7 PH Access by EACH County'!$A$10:$A$801,'6 PH Access by County TYPE'!$A52,'7 PH Access by EACH County'!E$10:E$801)</f>
        <v>0</v>
      </c>
      <c r="E52" s="53">
        <f>SUMIF('7 PH Access by EACH County'!$A$10:$A$801,'6 PH Access by County TYPE'!$A52,'7 PH Access by EACH County'!$F$10:$F$801)</f>
        <v>0</v>
      </c>
      <c r="F52" s="278"/>
      <c r="G52" s="53">
        <f t="shared" si="2"/>
        <v>0</v>
      </c>
      <c r="H52" s="53">
        <f t="shared" si="3"/>
        <v>0</v>
      </c>
      <c r="I52" s="53">
        <f>SUMIF('7 PH Access by EACH County'!$A$10:$A$801,'6 PH Access by County TYPE'!$A52,'7 PH Access by EACH County'!$J$10:$J$801)</f>
        <v>0</v>
      </c>
      <c r="J52" s="54">
        <f t="shared" si="4"/>
        <v>0</v>
      </c>
      <c r="K52" s="53">
        <f>SUMIF('7 PH Access by EACH County'!$A$10:$A$801,'6 PH Access by County TYPE'!$A52,'7 PH Access by EACH County'!$L$10:$L$801)</f>
        <v>0</v>
      </c>
      <c r="L52" s="54">
        <f t="shared" si="5"/>
        <v>0</v>
      </c>
      <c r="M52" s="53">
        <f t="shared" si="0"/>
        <v>0</v>
      </c>
      <c r="N52" s="81"/>
      <c r="O52" s="54">
        <f t="shared" si="6"/>
        <v>0</v>
      </c>
      <c r="P52" s="81"/>
      <c r="Q52" s="54">
        <f t="shared" si="7"/>
        <v>0</v>
      </c>
    </row>
    <row r="53" spans="1:17" x14ac:dyDescent="0.25">
      <c r="A53" s="39" t="str">
        <f t="shared" si="1"/>
        <v>RURALPhysician Assistant</v>
      </c>
      <c r="B53" s="65" t="s">
        <v>24</v>
      </c>
      <c r="C53" s="57" t="s">
        <v>59</v>
      </c>
      <c r="D53" s="53">
        <f>SUMIF('7 PH Access by EACH County'!$A$10:$A$801,'6 PH Access by County TYPE'!$A53,'7 PH Access by EACH County'!E$10:E$801)</f>
        <v>0</v>
      </c>
      <c r="E53" s="53">
        <f>SUMIF('7 PH Access by EACH County'!$A$10:$A$801,'6 PH Access by County TYPE'!$A53,'7 PH Access by EACH County'!$F$10:$F$801)</f>
        <v>0</v>
      </c>
      <c r="F53" s="278"/>
      <c r="G53" s="53">
        <f t="shared" si="2"/>
        <v>0</v>
      </c>
      <c r="H53" s="53">
        <f t="shared" si="3"/>
        <v>0</v>
      </c>
      <c r="I53" s="53">
        <f>SUMIF('7 PH Access by EACH County'!$A$10:$A$801,'6 PH Access by County TYPE'!$A53,'7 PH Access by EACH County'!$J$10:$J$801)</f>
        <v>0</v>
      </c>
      <c r="J53" s="54">
        <f t="shared" si="4"/>
        <v>0</v>
      </c>
      <c r="K53" s="53">
        <f>SUMIF('7 PH Access by EACH County'!$A$10:$A$801,'6 PH Access by County TYPE'!$A53,'7 PH Access by EACH County'!$L$10:$L$801)</f>
        <v>0</v>
      </c>
      <c r="L53" s="54">
        <f t="shared" si="5"/>
        <v>0</v>
      </c>
      <c r="M53" s="53">
        <f t="shared" si="0"/>
        <v>0</v>
      </c>
      <c r="N53" s="81"/>
      <c r="O53" s="54">
        <f t="shared" si="6"/>
        <v>0</v>
      </c>
      <c r="P53" s="81"/>
      <c r="Q53" s="54">
        <f t="shared" si="7"/>
        <v>0</v>
      </c>
    </row>
    <row r="54" spans="1:17" x14ac:dyDescent="0.25">
      <c r="A54" s="39" t="str">
        <f t="shared" si="1"/>
        <v>RURALPodiatry</v>
      </c>
      <c r="B54" s="65" t="s">
        <v>25</v>
      </c>
      <c r="C54" s="57" t="s">
        <v>59</v>
      </c>
      <c r="D54" s="53">
        <f>SUMIF('7 PH Access by EACH County'!$A$10:$A$801,'6 PH Access by County TYPE'!$A54,'7 PH Access by EACH County'!E$10:E$801)</f>
        <v>0</v>
      </c>
      <c r="E54" s="53">
        <f>SUMIF('7 PH Access by EACH County'!$A$10:$A$801,'6 PH Access by County TYPE'!$A54,'7 PH Access by EACH County'!$F$10:$F$801)</f>
        <v>0</v>
      </c>
      <c r="F54" s="278"/>
      <c r="G54" s="53">
        <f t="shared" si="2"/>
        <v>0</v>
      </c>
      <c r="H54" s="53">
        <f t="shared" si="3"/>
        <v>0</v>
      </c>
      <c r="I54" s="53">
        <f>SUMIF('7 PH Access by EACH County'!$A$10:$A$801,'6 PH Access by County TYPE'!$A54,'7 PH Access by EACH County'!$J$10:$J$801)</f>
        <v>0</v>
      </c>
      <c r="J54" s="54">
        <f t="shared" si="4"/>
        <v>0</v>
      </c>
      <c r="K54" s="53">
        <f>SUMIF('7 PH Access by EACH County'!$A$10:$A$801,'6 PH Access by County TYPE'!$A54,'7 PH Access by EACH County'!$L$10:$L$801)</f>
        <v>0</v>
      </c>
      <c r="L54" s="54">
        <f t="shared" si="5"/>
        <v>0</v>
      </c>
      <c r="M54" s="53">
        <f t="shared" si="0"/>
        <v>0</v>
      </c>
      <c r="N54" s="81"/>
      <c r="O54" s="54">
        <f t="shared" si="6"/>
        <v>0</v>
      </c>
      <c r="P54" s="81"/>
      <c r="Q54" s="54">
        <f t="shared" si="7"/>
        <v>0</v>
      </c>
    </row>
    <row r="55" spans="1:17" x14ac:dyDescent="0.25">
      <c r="A55" s="39" t="str">
        <f t="shared" si="1"/>
        <v>RURALRheumatology</v>
      </c>
      <c r="B55" s="65" t="s">
        <v>26</v>
      </c>
      <c r="C55" s="57" t="s">
        <v>59</v>
      </c>
      <c r="D55" s="53">
        <f>SUMIF('7 PH Access by EACH County'!$A$10:$A$801,'6 PH Access by County TYPE'!$A55,'7 PH Access by EACH County'!E$10:E$801)</f>
        <v>0</v>
      </c>
      <c r="E55" s="53">
        <f>SUMIF('7 PH Access by EACH County'!$A$10:$A$801,'6 PH Access by County TYPE'!$A55,'7 PH Access by EACH County'!$F$10:$F$801)</f>
        <v>0</v>
      </c>
      <c r="F55" s="278"/>
      <c r="G55" s="53">
        <f t="shared" si="2"/>
        <v>0</v>
      </c>
      <c r="H55" s="53">
        <f t="shared" si="3"/>
        <v>0</v>
      </c>
      <c r="I55" s="53">
        <f>SUMIF('7 PH Access by EACH County'!$A$10:$A$801,'6 PH Access by County TYPE'!$A55,'7 PH Access by EACH County'!$J$10:$J$801)</f>
        <v>0</v>
      </c>
      <c r="J55" s="54">
        <f t="shared" si="4"/>
        <v>0</v>
      </c>
      <c r="K55" s="53">
        <f>SUMIF('7 PH Access by EACH County'!$A$10:$A$801,'6 PH Access by County TYPE'!$A55,'7 PH Access by EACH County'!$L$10:$L$801)</f>
        <v>0</v>
      </c>
      <c r="L55" s="54">
        <f t="shared" si="5"/>
        <v>0</v>
      </c>
      <c r="M55" s="53">
        <f t="shared" si="0"/>
        <v>0</v>
      </c>
      <c r="N55" s="81"/>
      <c r="O55" s="54">
        <f t="shared" si="6"/>
        <v>0</v>
      </c>
      <c r="P55" s="81"/>
      <c r="Q55" s="54">
        <f t="shared" si="7"/>
        <v>0</v>
      </c>
    </row>
    <row r="56" spans="1:17" x14ac:dyDescent="0.25">
      <c r="A56" s="39" t="str">
        <f t="shared" si="1"/>
        <v>RURALSurgeons</v>
      </c>
      <c r="B56" s="65" t="s">
        <v>27</v>
      </c>
      <c r="C56" s="57" t="s">
        <v>59</v>
      </c>
      <c r="D56" s="53">
        <f>SUMIF('7 PH Access by EACH County'!$A$10:$A$801,'6 PH Access by County TYPE'!$A56,'7 PH Access by EACH County'!E$10:E$801)</f>
        <v>0</v>
      </c>
      <c r="E56" s="53">
        <f>SUMIF('7 PH Access by EACH County'!$A$10:$A$801,'6 PH Access by County TYPE'!$A56,'7 PH Access by EACH County'!$F$10:$F$801)</f>
        <v>0</v>
      </c>
      <c r="F56" s="278"/>
      <c r="G56" s="53">
        <f t="shared" si="2"/>
        <v>0</v>
      </c>
      <c r="H56" s="53">
        <f t="shared" si="3"/>
        <v>0</v>
      </c>
      <c r="I56" s="53">
        <f>SUMIF('7 PH Access by EACH County'!$A$10:$A$801,'6 PH Access by County TYPE'!$A56,'7 PH Access by EACH County'!$J$10:$J$801)</f>
        <v>0</v>
      </c>
      <c r="J56" s="54">
        <f t="shared" si="4"/>
        <v>0</v>
      </c>
      <c r="K56" s="53">
        <f>SUMIF('7 PH Access by EACH County'!$A$10:$A$801,'6 PH Access by County TYPE'!$A56,'7 PH Access by EACH County'!$L$10:$L$801)</f>
        <v>0</v>
      </c>
      <c r="L56" s="54">
        <f t="shared" si="5"/>
        <v>0</v>
      </c>
      <c r="M56" s="53">
        <f t="shared" si="0"/>
        <v>0</v>
      </c>
      <c r="N56" s="81"/>
      <c r="O56" s="54">
        <f t="shared" si="6"/>
        <v>0</v>
      </c>
      <c r="P56" s="81"/>
      <c r="Q56" s="54">
        <f t="shared" si="7"/>
        <v>0</v>
      </c>
    </row>
    <row r="57" spans="1:17" x14ac:dyDescent="0.25">
      <c r="A57" s="39" t="str">
        <f t="shared" si="1"/>
        <v>RURALUrology</v>
      </c>
      <c r="B57" s="65" t="s">
        <v>28</v>
      </c>
      <c r="C57" s="57" t="s">
        <v>59</v>
      </c>
      <c r="D57" s="53">
        <f>SUMIF('7 PH Access by EACH County'!$A$10:$A$801,'6 PH Access by County TYPE'!$A57,'7 PH Access by EACH County'!E$10:E$801)</f>
        <v>0</v>
      </c>
      <c r="E57" s="53">
        <f>SUMIF('7 PH Access by EACH County'!$A$10:$A$801,'6 PH Access by County TYPE'!$A57,'7 PH Access by EACH County'!$F$10:$F$801)</f>
        <v>0</v>
      </c>
      <c r="F57" s="278"/>
      <c r="G57" s="53">
        <f t="shared" si="2"/>
        <v>0</v>
      </c>
      <c r="H57" s="53">
        <f t="shared" si="3"/>
        <v>0</v>
      </c>
      <c r="I57" s="53">
        <f>SUMIF('7 PH Access by EACH County'!$A$10:$A$801,'6 PH Access by County TYPE'!$A57,'7 PH Access by EACH County'!$J$10:$J$801)</f>
        <v>0</v>
      </c>
      <c r="J57" s="54">
        <f t="shared" si="4"/>
        <v>0</v>
      </c>
      <c r="K57" s="53">
        <f>SUMIF('7 PH Access by EACH County'!$A$10:$A$801,'6 PH Access by County TYPE'!$A57,'7 PH Access by EACH County'!$L$10:$L$801)</f>
        <v>0</v>
      </c>
      <c r="L57" s="54">
        <f t="shared" si="5"/>
        <v>0</v>
      </c>
      <c r="M57" s="53">
        <f t="shared" si="0"/>
        <v>0</v>
      </c>
      <c r="N57" s="81"/>
      <c r="O57" s="54">
        <f t="shared" si="6"/>
        <v>0</v>
      </c>
      <c r="P57" s="81"/>
      <c r="Q57" s="54">
        <f t="shared" si="7"/>
        <v>0</v>
      </c>
    </row>
    <row r="58" spans="1:17" ht="25" x14ac:dyDescent="0.25">
      <c r="A58" s="39" t="str">
        <f t="shared" si="1"/>
        <v>FRONTIERPCP including Internal Medicine, General Practice, Family Practice</v>
      </c>
      <c r="B58" s="65" t="s">
        <v>4</v>
      </c>
      <c r="C58" s="57" t="s">
        <v>60</v>
      </c>
      <c r="D58" s="53">
        <f>SUMIF('7 PH Access by EACH County'!$A$10:$A$801,'6 PH Access by County TYPE'!$A58,'7 PH Access by EACH County'!E$10:E$801)</f>
        <v>0</v>
      </c>
      <c r="E58" s="53">
        <f>SUMIF('7 PH Access by EACH County'!$A$10:$A$801,'6 PH Access by County TYPE'!$A58,'7 PH Access by EACH County'!$F$10:$F$801)</f>
        <v>0</v>
      </c>
      <c r="F58" s="278"/>
      <c r="G58" s="53">
        <f t="shared" si="2"/>
        <v>0</v>
      </c>
      <c r="H58" s="53">
        <f t="shared" si="3"/>
        <v>0</v>
      </c>
      <c r="I58" s="53">
        <f>SUMIF('7 PH Access by EACH County'!$A$10:$A$801,'6 PH Access by County TYPE'!$A58,'7 PH Access by EACH County'!$J$10:$J$801)</f>
        <v>0</v>
      </c>
      <c r="J58" s="54">
        <f t="shared" si="4"/>
        <v>0</v>
      </c>
      <c r="K58" s="53">
        <f>SUMIF('7 PH Access by EACH County'!$A$10:$A$801,'6 PH Access by County TYPE'!$A58,'7 PH Access by EACH County'!$L$10:$L$801)</f>
        <v>0</v>
      </c>
      <c r="L58" s="54">
        <f t="shared" si="5"/>
        <v>0</v>
      </c>
      <c r="M58" s="53">
        <f t="shared" si="0"/>
        <v>0</v>
      </c>
      <c r="N58" s="81"/>
      <c r="O58" s="54">
        <f t="shared" si="6"/>
        <v>0</v>
      </c>
      <c r="P58" s="81"/>
      <c r="Q58" s="54">
        <f t="shared" si="7"/>
        <v>0</v>
      </c>
    </row>
    <row r="59" spans="1:17" x14ac:dyDescent="0.25">
      <c r="A59" s="39" t="str">
        <f t="shared" si="1"/>
        <v>FRONTIERPharmacies</v>
      </c>
      <c r="B59" s="65" t="s">
        <v>5</v>
      </c>
      <c r="C59" s="57" t="s">
        <v>60</v>
      </c>
      <c r="D59" s="53">
        <f>SUMIF('7 PH Access by EACH County'!$A$10:$A$801,'6 PH Access by County TYPE'!$A59,'7 PH Access by EACH County'!E$10:E$801)</f>
        <v>0</v>
      </c>
      <c r="E59" s="53">
        <f>SUMIF('7 PH Access by EACH County'!$A$10:$A$801,'6 PH Access by County TYPE'!$A59,'7 PH Access by EACH County'!$F$10:$F$801)</f>
        <v>0</v>
      </c>
      <c r="F59" s="278"/>
      <c r="G59" s="53">
        <f t="shared" si="2"/>
        <v>0</v>
      </c>
      <c r="H59" s="53">
        <f t="shared" si="3"/>
        <v>0</v>
      </c>
      <c r="I59" s="53">
        <f>SUMIF('7 PH Access by EACH County'!$A$10:$A$801,'6 PH Access by County TYPE'!$A59,'7 PH Access by EACH County'!$J$10:$J$801)</f>
        <v>0</v>
      </c>
      <c r="J59" s="54">
        <f t="shared" si="4"/>
        <v>0</v>
      </c>
      <c r="K59" s="53">
        <f>SUMIF('7 PH Access by EACH County'!$A$10:$A$801,'6 PH Access by County TYPE'!$A59,'7 PH Access by EACH County'!$L$10:$L$801)</f>
        <v>0</v>
      </c>
      <c r="L59" s="54">
        <f t="shared" si="5"/>
        <v>0</v>
      </c>
      <c r="M59" s="53">
        <f t="shared" si="0"/>
        <v>0</v>
      </c>
      <c r="N59" s="81"/>
      <c r="O59" s="54">
        <f t="shared" si="6"/>
        <v>0</v>
      </c>
      <c r="P59" s="81"/>
      <c r="Q59" s="54">
        <f t="shared" si="7"/>
        <v>0</v>
      </c>
    </row>
    <row r="60" spans="1:17" x14ac:dyDescent="0.25">
      <c r="A60" s="39" t="str">
        <f t="shared" si="1"/>
        <v>FRONTIERFQHC - PCP Only</v>
      </c>
      <c r="B60" s="65" t="s">
        <v>6</v>
      </c>
      <c r="C60" s="57" t="s">
        <v>60</v>
      </c>
      <c r="D60" s="53">
        <f>SUMIF('7 PH Access by EACH County'!$A$10:$A$801,'6 PH Access by County TYPE'!$A60,'7 PH Access by EACH County'!E$10:E$801)</f>
        <v>0</v>
      </c>
      <c r="E60" s="53">
        <f>SUMIF('7 PH Access by EACH County'!$A$10:$A$801,'6 PH Access by County TYPE'!$A60,'7 PH Access by EACH County'!$F$10:$F$801)</f>
        <v>0</v>
      </c>
      <c r="F60" s="278"/>
      <c r="G60" s="53">
        <f t="shared" si="2"/>
        <v>0</v>
      </c>
      <c r="H60" s="53">
        <f t="shared" si="3"/>
        <v>0</v>
      </c>
      <c r="I60" s="53">
        <f>SUMIF('7 PH Access by EACH County'!$A$10:$A$801,'6 PH Access by County TYPE'!$A60,'7 PH Access by EACH County'!$J$10:$J$801)</f>
        <v>0</v>
      </c>
      <c r="J60" s="54">
        <f t="shared" si="4"/>
        <v>0</v>
      </c>
      <c r="K60" s="53">
        <f>SUMIF('7 PH Access by EACH County'!$A$10:$A$801,'6 PH Access by County TYPE'!$A60,'7 PH Access by EACH County'!$L$10:$L$801)</f>
        <v>0</v>
      </c>
      <c r="L60" s="54">
        <f t="shared" si="5"/>
        <v>0</v>
      </c>
      <c r="M60" s="53">
        <f t="shared" si="0"/>
        <v>0</v>
      </c>
      <c r="N60" s="81"/>
      <c r="O60" s="54">
        <f t="shared" si="6"/>
        <v>0</v>
      </c>
      <c r="P60" s="81"/>
      <c r="Q60" s="54">
        <f t="shared" si="7"/>
        <v>0</v>
      </c>
    </row>
    <row r="61" spans="1:17" x14ac:dyDescent="0.25">
      <c r="A61" s="39" t="str">
        <f t="shared" si="1"/>
        <v>FRONTIERCardiology</v>
      </c>
      <c r="B61" s="65" t="s">
        <v>8</v>
      </c>
      <c r="C61" s="57" t="s">
        <v>60</v>
      </c>
      <c r="D61" s="53">
        <f>SUMIF('7 PH Access by EACH County'!$A$10:$A$801,'6 PH Access by County TYPE'!$A61,'7 PH Access by EACH County'!E$10:E$801)</f>
        <v>0</v>
      </c>
      <c r="E61" s="53">
        <f>SUMIF('7 PH Access by EACH County'!$A$10:$A$801,'6 PH Access by County TYPE'!$A61,'7 PH Access by EACH County'!$F$10:$F$801)</f>
        <v>0</v>
      </c>
      <c r="F61" s="278"/>
      <c r="G61" s="53">
        <f t="shared" si="2"/>
        <v>0</v>
      </c>
      <c r="H61" s="53">
        <f t="shared" si="3"/>
        <v>0</v>
      </c>
      <c r="I61" s="53">
        <f>SUMIF('7 PH Access by EACH County'!$A$10:$A$801,'6 PH Access by County TYPE'!$A61,'7 PH Access by EACH County'!$J$10:$J$801)</f>
        <v>0</v>
      </c>
      <c r="J61" s="54">
        <f t="shared" si="4"/>
        <v>0</v>
      </c>
      <c r="K61" s="53">
        <f>SUMIF('7 PH Access by EACH County'!$A$10:$A$801,'6 PH Access by County TYPE'!$A61,'7 PH Access by EACH County'!$L$10:$L$801)</f>
        <v>0</v>
      </c>
      <c r="L61" s="54">
        <f t="shared" si="5"/>
        <v>0</v>
      </c>
      <c r="M61" s="53">
        <f t="shared" si="0"/>
        <v>0</v>
      </c>
      <c r="N61" s="81"/>
      <c r="O61" s="54">
        <f t="shared" si="6"/>
        <v>0</v>
      </c>
      <c r="P61" s="81"/>
      <c r="Q61" s="54">
        <f t="shared" si="7"/>
        <v>0</v>
      </c>
    </row>
    <row r="62" spans="1:17" x14ac:dyDescent="0.25">
      <c r="A62" s="39" t="str">
        <f t="shared" si="1"/>
        <v>FRONTIERCertified Nurse Practitioner</v>
      </c>
      <c r="B62" s="65" t="s">
        <v>9</v>
      </c>
      <c r="C62" s="57" t="s">
        <v>60</v>
      </c>
      <c r="D62" s="53">
        <f>SUMIF('7 PH Access by EACH County'!$A$10:$A$801,'6 PH Access by County TYPE'!$A62,'7 PH Access by EACH County'!E$10:E$801)</f>
        <v>0</v>
      </c>
      <c r="E62" s="53">
        <f>SUMIF('7 PH Access by EACH County'!$A$10:$A$801,'6 PH Access by County TYPE'!$A62,'7 PH Access by EACH County'!$F$10:$F$801)</f>
        <v>0</v>
      </c>
      <c r="F62" s="278"/>
      <c r="G62" s="53">
        <f t="shared" si="2"/>
        <v>0</v>
      </c>
      <c r="H62" s="53">
        <f t="shared" si="3"/>
        <v>0</v>
      </c>
      <c r="I62" s="53">
        <f>SUMIF('7 PH Access by EACH County'!$A$10:$A$801,'6 PH Access by County TYPE'!$A62,'7 PH Access by EACH County'!$J$10:$J$801)</f>
        <v>0</v>
      </c>
      <c r="J62" s="54">
        <f t="shared" si="4"/>
        <v>0</v>
      </c>
      <c r="K62" s="53">
        <f>SUMIF('7 PH Access by EACH County'!$A$10:$A$801,'6 PH Access by County TYPE'!$A62,'7 PH Access by EACH County'!$L$10:$L$801)</f>
        <v>0</v>
      </c>
      <c r="L62" s="54">
        <f t="shared" si="5"/>
        <v>0</v>
      </c>
      <c r="M62" s="53">
        <f t="shared" si="0"/>
        <v>0</v>
      </c>
      <c r="N62" s="81"/>
      <c r="O62" s="54">
        <f t="shared" si="6"/>
        <v>0</v>
      </c>
      <c r="P62" s="81"/>
      <c r="Q62" s="54">
        <f t="shared" si="7"/>
        <v>0</v>
      </c>
    </row>
    <row r="63" spans="1:17" x14ac:dyDescent="0.25">
      <c r="A63" s="39" t="str">
        <f t="shared" si="1"/>
        <v>FRONTIERCertified Midwives</v>
      </c>
      <c r="B63" s="65" t="s">
        <v>10</v>
      </c>
      <c r="C63" s="57" t="s">
        <v>60</v>
      </c>
      <c r="D63" s="53">
        <f>SUMIF('7 PH Access by EACH County'!$A$10:$A$801,'6 PH Access by County TYPE'!$A63,'7 PH Access by EACH County'!E$10:E$801)</f>
        <v>0</v>
      </c>
      <c r="E63" s="53">
        <f>SUMIF('7 PH Access by EACH County'!$A$10:$A$801,'6 PH Access by County TYPE'!$A63,'7 PH Access by EACH County'!$F$10:$F$801)</f>
        <v>0</v>
      </c>
      <c r="F63" s="278"/>
      <c r="G63" s="53">
        <f t="shared" si="2"/>
        <v>0</v>
      </c>
      <c r="H63" s="53">
        <f t="shared" si="3"/>
        <v>0</v>
      </c>
      <c r="I63" s="53">
        <f>SUMIF('7 PH Access by EACH County'!$A$10:$A$801,'6 PH Access by County TYPE'!$A63,'7 PH Access by EACH County'!$J$10:$J$801)</f>
        <v>0</v>
      </c>
      <c r="J63" s="54">
        <f t="shared" si="4"/>
        <v>0</v>
      </c>
      <c r="K63" s="53">
        <f>SUMIF('7 PH Access by EACH County'!$A$10:$A$801,'6 PH Access by County TYPE'!$A63,'7 PH Access by EACH County'!$L$10:$L$801)</f>
        <v>0</v>
      </c>
      <c r="L63" s="54">
        <f t="shared" si="5"/>
        <v>0</v>
      </c>
      <c r="M63" s="53">
        <f t="shared" si="0"/>
        <v>0</v>
      </c>
      <c r="N63" s="81"/>
      <c r="O63" s="54">
        <f t="shared" si="6"/>
        <v>0</v>
      </c>
      <c r="P63" s="81"/>
      <c r="Q63" s="54">
        <f t="shared" si="7"/>
        <v>0</v>
      </c>
    </row>
    <row r="64" spans="1:17" x14ac:dyDescent="0.25">
      <c r="A64" s="39" t="str">
        <f t="shared" si="1"/>
        <v>FRONTIERDermatology</v>
      </c>
      <c r="B64" s="65" t="s">
        <v>11</v>
      </c>
      <c r="C64" s="57" t="s">
        <v>60</v>
      </c>
      <c r="D64" s="53">
        <f>SUMIF('7 PH Access by EACH County'!$A$10:$A$801,'6 PH Access by County TYPE'!$A64,'7 PH Access by EACH County'!E$10:E$801)</f>
        <v>0</v>
      </c>
      <c r="E64" s="53">
        <f>SUMIF('7 PH Access by EACH County'!$A$10:$A$801,'6 PH Access by County TYPE'!$A64,'7 PH Access by EACH County'!$F$10:$F$801)</f>
        <v>0</v>
      </c>
      <c r="F64" s="278"/>
      <c r="G64" s="53">
        <f t="shared" si="2"/>
        <v>0</v>
      </c>
      <c r="H64" s="53">
        <f t="shared" si="3"/>
        <v>0</v>
      </c>
      <c r="I64" s="53">
        <f>SUMIF('7 PH Access by EACH County'!$A$10:$A$801,'6 PH Access by County TYPE'!$A64,'7 PH Access by EACH County'!$J$10:$J$801)</f>
        <v>0</v>
      </c>
      <c r="J64" s="54">
        <f t="shared" si="4"/>
        <v>0</v>
      </c>
      <c r="K64" s="53">
        <f>SUMIF('7 PH Access by EACH County'!$A$10:$A$801,'6 PH Access by County TYPE'!$A64,'7 PH Access by EACH County'!$L$10:$L$801)</f>
        <v>0</v>
      </c>
      <c r="L64" s="54">
        <f t="shared" si="5"/>
        <v>0</v>
      </c>
      <c r="M64" s="53">
        <f t="shared" si="0"/>
        <v>0</v>
      </c>
      <c r="N64" s="81"/>
      <c r="O64" s="54">
        <f t="shared" si="6"/>
        <v>0</v>
      </c>
      <c r="P64" s="81"/>
      <c r="Q64" s="54">
        <f t="shared" si="7"/>
        <v>0</v>
      </c>
    </row>
    <row r="65" spans="1:17" x14ac:dyDescent="0.25">
      <c r="A65" s="39" t="str">
        <f t="shared" si="1"/>
        <v>FRONTIERDental</v>
      </c>
      <c r="B65" s="65" t="s">
        <v>12</v>
      </c>
      <c r="C65" s="57" t="s">
        <v>60</v>
      </c>
      <c r="D65" s="53">
        <f>SUMIF('7 PH Access by EACH County'!$A$10:$A$801,'6 PH Access by County TYPE'!$A65,'7 PH Access by EACH County'!E$10:E$801)</f>
        <v>0</v>
      </c>
      <c r="E65" s="53">
        <f>SUMIF('7 PH Access by EACH County'!$A$10:$A$801,'6 PH Access by County TYPE'!$A65,'7 PH Access by EACH County'!$F$10:$F$801)</f>
        <v>0</v>
      </c>
      <c r="F65" s="278"/>
      <c r="G65" s="53">
        <f t="shared" si="2"/>
        <v>0</v>
      </c>
      <c r="H65" s="53">
        <f t="shared" si="3"/>
        <v>0</v>
      </c>
      <c r="I65" s="53">
        <f>SUMIF('7 PH Access by EACH County'!$A$10:$A$801,'6 PH Access by County TYPE'!$A65,'7 PH Access by EACH County'!$J$10:$J$801)</f>
        <v>0</v>
      </c>
      <c r="J65" s="54">
        <f t="shared" si="4"/>
        <v>0</v>
      </c>
      <c r="K65" s="53">
        <f>SUMIF('7 PH Access by EACH County'!$A$10:$A$801,'6 PH Access by County TYPE'!$A65,'7 PH Access by EACH County'!$L$10:$L$801)</f>
        <v>0</v>
      </c>
      <c r="L65" s="54">
        <f t="shared" si="5"/>
        <v>0</v>
      </c>
      <c r="M65" s="53">
        <f t="shared" si="0"/>
        <v>0</v>
      </c>
      <c r="N65" s="81"/>
      <c r="O65" s="54">
        <f t="shared" si="6"/>
        <v>0</v>
      </c>
      <c r="P65" s="81"/>
      <c r="Q65" s="54">
        <f t="shared" si="7"/>
        <v>0</v>
      </c>
    </row>
    <row r="66" spans="1:17" x14ac:dyDescent="0.25">
      <c r="A66" s="39" t="str">
        <f t="shared" si="1"/>
        <v>FRONTIEREndocrinology</v>
      </c>
      <c r="B66" s="65" t="s">
        <v>13</v>
      </c>
      <c r="C66" s="57" t="s">
        <v>60</v>
      </c>
      <c r="D66" s="53">
        <f>SUMIF('7 PH Access by EACH County'!$A$10:$A$801,'6 PH Access by County TYPE'!$A66,'7 PH Access by EACH County'!E$10:E$801)</f>
        <v>0</v>
      </c>
      <c r="E66" s="53">
        <f>SUMIF('7 PH Access by EACH County'!$A$10:$A$801,'6 PH Access by County TYPE'!$A66,'7 PH Access by EACH County'!$F$10:$F$801)</f>
        <v>0</v>
      </c>
      <c r="F66" s="278"/>
      <c r="G66" s="53">
        <f t="shared" si="2"/>
        <v>0</v>
      </c>
      <c r="H66" s="53">
        <f t="shared" si="3"/>
        <v>0</v>
      </c>
      <c r="I66" s="53">
        <f>SUMIF('7 PH Access by EACH County'!$A$10:$A$801,'6 PH Access by County TYPE'!$A66,'7 PH Access by EACH County'!$J$10:$J$801)</f>
        <v>0</v>
      </c>
      <c r="J66" s="54">
        <f t="shared" si="4"/>
        <v>0</v>
      </c>
      <c r="K66" s="53">
        <f>SUMIF('7 PH Access by EACH County'!$A$10:$A$801,'6 PH Access by County TYPE'!$A66,'7 PH Access by EACH County'!$L$10:$L$801)</f>
        <v>0</v>
      </c>
      <c r="L66" s="54">
        <f t="shared" si="5"/>
        <v>0</v>
      </c>
      <c r="M66" s="53">
        <f t="shared" si="0"/>
        <v>0</v>
      </c>
      <c r="N66" s="81"/>
      <c r="O66" s="54">
        <f t="shared" si="6"/>
        <v>0</v>
      </c>
      <c r="P66" s="81"/>
      <c r="Q66" s="54">
        <f t="shared" si="7"/>
        <v>0</v>
      </c>
    </row>
    <row r="67" spans="1:17" x14ac:dyDescent="0.25">
      <c r="A67" s="39" t="str">
        <f t="shared" si="1"/>
        <v>FRONTIERENT</v>
      </c>
      <c r="B67" s="65" t="s">
        <v>14</v>
      </c>
      <c r="C67" s="57" t="s">
        <v>60</v>
      </c>
      <c r="D67" s="53">
        <f>SUMIF('7 PH Access by EACH County'!$A$10:$A$801,'6 PH Access by County TYPE'!$A67,'7 PH Access by EACH County'!E$10:E$801)</f>
        <v>0</v>
      </c>
      <c r="E67" s="53">
        <f>SUMIF('7 PH Access by EACH County'!$A$10:$A$801,'6 PH Access by County TYPE'!$A67,'7 PH Access by EACH County'!$F$10:$F$801)</f>
        <v>0</v>
      </c>
      <c r="F67" s="278"/>
      <c r="G67" s="53">
        <f t="shared" si="2"/>
        <v>0</v>
      </c>
      <c r="H67" s="53">
        <f t="shared" si="3"/>
        <v>0</v>
      </c>
      <c r="I67" s="53">
        <f>SUMIF('7 PH Access by EACH County'!$A$10:$A$801,'6 PH Access by County TYPE'!$A67,'7 PH Access by EACH County'!$J$10:$J$801)</f>
        <v>0</v>
      </c>
      <c r="J67" s="54">
        <f t="shared" si="4"/>
        <v>0</v>
      </c>
      <c r="K67" s="53">
        <f>SUMIF('7 PH Access by EACH County'!$A$10:$A$801,'6 PH Access by County TYPE'!$A67,'7 PH Access by EACH County'!$L$10:$L$801)</f>
        <v>0</v>
      </c>
      <c r="L67" s="54">
        <f t="shared" si="5"/>
        <v>0</v>
      </c>
      <c r="M67" s="53">
        <f t="shared" si="0"/>
        <v>0</v>
      </c>
      <c r="N67" s="81"/>
      <c r="O67" s="54">
        <f t="shared" si="6"/>
        <v>0</v>
      </c>
      <c r="P67" s="81"/>
      <c r="Q67" s="54">
        <f t="shared" si="7"/>
        <v>0</v>
      </c>
    </row>
    <row r="68" spans="1:17" x14ac:dyDescent="0.25">
      <c r="A68" s="39" t="str">
        <f t="shared" si="1"/>
        <v>FRONTIERFQHC</v>
      </c>
      <c r="B68" s="65" t="s">
        <v>15</v>
      </c>
      <c r="C68" s="57" t="s">
        <v>60</v>
      </c>
      <c r="D68" s="53">
        <f>SUMIF('7 PH Access by EACH County'!$A$10:$A$801,'6 PH Access by County TYPE'!$A68,'7 PH Access by EACH County'!E$10:E$801)</f>
        <v>0</v>
      </c>
      <c r="E68" s="53">
        <f>SUMIF('7 PH Access by EACH County'!$A$10:$A$801,'6 PH Access by County TYPE'!$A68,'7 PH Access by EACH County'!$F$10:$F$801)</f>
        <v>0</v>
      </c>
      <c r="F68" s="278"/>
      <c r="G68" s="53">
        <f t="shared" si="2"/>
        <v>0</v>
      </c>
      <c r="H68" s="53">
        <f t="shared" si="3"/>
        <v>0</v>
      </c>
      <c r="I68" s="53">
        <f>SUMIF('7 PH Access by EACH County'!$A$10:$A$801,'6 PH Access by County TYPE'!$A68,'7 PH Access by EACH County'!$J$10:$J$801)</f>
        <v>0</v>
      </c>
      <c r="J68" s="54">
        <f t="shared" si="4"/>
        <v>0</v>
      </c>
      <c r="K68" s="53">
        <f>SUMIF('7 PH Access by EACH County'!$A$10:$A$801,'6 PH Access by County TYPE'!$A68,'7 PH Access by EACH County'!$L$10:$L$801)</f>
        <v>0</v>
      </c>
      <c r="L68" s="54">
        <f t="shared" si="5"/>
        <v>0</v>
      </c>
      <c r="M68" s="53">
        <f t="shared" si="0"/>
        <v>0</v>
      </c>
      <c r="N68" s="81"/>
      <c r="O68" s="54">
        <f t="shared" si="6"/>
        <v>0</v>
      </c>
      <c r="P68" s="81"/>
      <c r="Q68" s="54">
        <f t="shared" si="7"/>
        <v>0</v>
      </c>
    </row>
    <row r="69" spans="1:17" x14ac:dyDescent="0.25">
      <c r="A69" s="39" t="str">
        <f t="shared" si="1"/>
        <v>FRONTIERRHC</v>
      </c>
      <c r="B69" s="66" t="s">
        <v>16</v>
      </c>
      <c r="C69" s="57" t="s">
        <v>60</v>
      </c>
      <c r="D69" s="53">
        <f>SUMIF('7 PH Access by EACH County'!$A$10:$A$801,'6 PH Access by County TYPE'!$A69,'7 PH Access by EACH County'!E$10:E$801)</f>
        <v>0</v>
      </c>
      <c r="E69" s="53">
        <f>SUMIF('7 PH Access by EACH County'!$A$10:$A$801,'6 PH Access by County TYPE'!$A69,'7 PH Access by EACH County'!$F$10:$F$801)</f>
        <v>0</v>
      </c>
      <c r="F69" s="278"/>
      <c r="G69" s="53">
        <f t="shared" si="2"/>
        <v>0</v>
      </c>
      <c r="H69" s="53">
        <f t="shared" si="3"/>
        <v>0</v>
      </c>
      <c r="I69" s="53">
        <f>SUMIF('7 PH Access by EACH County'!$A$10:$A$801,'6 PH Access by County TYPE'!$A69,'7 PH Access by EACH County'!$J$10:$J$801)</f>
        <v>0</v>
      </c>
      <c r="J69" s="54">
        <f t="shared" si="4"/>
        <v>0</v>
      </c>
      <c r="K69" s="53">
        <f>SUMIF('7 PH Access by EACH County'!$A$10:$A$801,'6 PH Access by County TYPE'!$A69,'7 PH Access by EACH County'!$L$10:$L$801)</f>
        <v>0</v>
      </c>
      <c r="L69" s="54">
        <f t="shared" si="5"/>
        <v>0</v>
      </c>
      <c r="M69" s="53">
        <f t="shared" si="0"/>
        <v>0</v>
      </c>
      <c r="N69" s="81"/>
      <c r="O69" s="54">
        <f t="shared" si="6"/>
        <v>0</v>
      </c>
      <c r="P69" s="81"/>
      <c r="Q69" s="54">
        <f t="shared" si="7"/>
        <v>0</v>
      </c>
    </row>
    <row r="70" spans="1:17" x14ac:dyDescent="0.25">
      <c r="A70" s="39" t="str">
        <f t="shared" si="1"/>
        <v>FRONTIERHematology/Oncology</v>
      </c>
      <c r="B70" s="65" t="s">
        <v>17</v>
      </c>
      <c r="C70" s="57" t="s">
        <v>60</v>
      </c>
      <c r="D70" s="53">
        <f>SUMIF('7 PH Access by EACH County'!$A$10:$A$801,'6 PH Access by County TYPE'!$A70,'7 PH Access by EACH County'!E$10:E$801)</f>
        <v>0</v>
      </c>
      <c r="E70" s="53">
        <f>SUMIF('7 PH Access by EACH County'!$A$10:$A$801,'6 PH Access by County TYPE'!$A70,'7 PH Access by EACH County'!$F$10:$F$801)</f>
        <v>0</v>
      </c>
      <c r="F70" s="278"/>
      <c r="G70" s="53">
        <f t="shared" si="2"/>
        <v>0</v>
      </c>
      <c r="H70" s="53">
        <f t="shared" si="3"/>
        <v>0</v>
      </c>
      <c r="I70" s="53">
        <f>SUMIF('7 PH Access by EACH County'!$A$10:$A$801,'6 PH Access by County TYPE'!$A70,'7 PH Access by EACH County'!$J$10:$J$801)</f>
        <v>0</v>
      </c>
      <c r="J70" s="54">
        <f t="shared" si="4"/>
        <v>0</v>
      </c>
      <c r="K70" s="53">
        <f>SUMIF('7 PH Access by EACH County'!$A$10:$A$801,'6 PH Access by County TYPE'!$A70,'7 PH Access by EACH County'!$L$10:$L$801)</f>
        <v>0</v>
      </c>
      <c r="L70" s="54">
        <f t="shared" si="5"/>
        <v>0</v>
      </c>
      <c r="M70" s="53">
        <f t="shared" si="0"/>
        <v>0</v>
      </c>
      <c r="N70" s="81"/>
      <c r="O70" s="54">
        <f t="shared" si="6"/>
        <v>0</v>
      </c>
      <c r="P70" s="81"/>
      <c r="Q70" s="54">
        <f t="shared" si="7"/>
        <v>0</v>
      </c>
    </row>
    <row r="71" spans="1:17" x14ac:dyDescent="0.25">
      <c r="A71" s="39" t="str">
        <f t="shared" si="1"/>
        <v>FRONTIERI/T/U</v>
      </c>
      <c r="B71" s="66" t="s">
        <v>18</v>
      </c>
      <c r="C71" s="57" t="s">
        <v>60</v>
      </c>
      <c r="D71" s="53">
        <f>SUMIF('7 PH Access by EACH County'!$A$10:$A$801,'6 PH Access by County TYPE'!$A71,'7 PH Access by EACH County'!E$10:E$801)</f>
        <v>0</v>
      </c>
      <c r="E71" s="53">
        <f>SUMIF('7 PH Access by EACH County'!$A$10:$A$801,'6 PH Access by County TYPE'!$A71,'7 PH Access by EACH County'!$F$10:$F$801)</f>
        <v>0</v>
      </c>
      <c r="F71" s="278"/>
      <c r="G71" s="53">
        <f t="shared" si="2"/>
        <v>0</v>
      </c>
      <c r="H71" s="53">
        <f t="shared" si="3"/>
        <v>0</v>
      </c>
      <c r="I71" s="53">
        <f>SUMIF('7 PH Access by EACH County'!$A$10:$A$801,'6 PH Access by County TYPE'!$A71,'7 PH Access by EACH County'!$J$10:$J$801)</f>
        <v>0</v>
      </c>
      <c r="J71" s="54">
        <f t="shared" si="4"/>
        <v>0</v>
      </c>
      <c r="K71" s="53">
        <f>SUMIF('7 PH Access by EACH County'!$A$10:$A$801,'6 PH Access by County TYPE'!$A71,'7 PH Access by EACH County'!$L$10:$L$801)</f>
        <v>0</v>
      </c>
      <c r="L71" s="54">
        <f t="shared" si="5"/>
        <v>0</v>
      </c>
      <c r="M71" s="53">
        <f t="shared" si="0"/>
        <v>0</v>
      </c>
      <c r="N71" s="81"/>
      <c r="O71" s="54">
        <f t="shared" si="6"/>
        <v>0</v>
      </c>
      <c r="P71" s="81"/>
      <c r="Q71" s="54">
        <f t="shared" si="7"/>
        <v>0</v>
      </c>
    </row>
    <row r="72" spans="1:17" x14ac:dyDescent="0.25">
      <c r="A72" s="39" t="str">
        <f t="shared" si="1"/>
        <v>FRONTIERNeurology</v>
      </c>
      <c r="B72" s="65" t="s">
        <v>19</v>
      </c>
      <c r="C72" s="57" t="s">
        <v>60</v>
      </c>
      <c r="D72" s="53">
        <f>SUMIF('7 PH Access by EACH County'!$A$10:$A$801,'6 PH Access by County TYPE'!$A72,'7 PH Access by EACH County'!E$10:E$801)</f>
        <v>0</v>
      </c>
      <c r="E72" s="53">
        <f>SUMIF('7 PH Access by EACH County'!$A$10:$A$801,'6 PH Access by County TYPE'!$A72,'7 PH Access by EACH County'!$F$10:$F$801)</f>
        <v>0</v>
      </c>
      <c r="F72" s="278"/>
      <c r="G72" s="53">
        <f t="shared" si="2"/>
        <v>0</v>
      </c>
      <c r="H72" s="53">
        <f t="shared" si="3"/>
        <v>0</v>
      </c>
      <c r="I72" s="53">
        <f>SUMIF('7 PH Access by EACH County'!$A$10:$A$801,'6 PH Access by County TYPE'!$A72,'7 PH Access by EACH County'!$J$10:$J$801)</f>
        <v>0</v>
      </c>
      <c r="J72" s="54">
        <f t="shared" si="4"/>
        <v>0</v>
      </c>
      <c r="K72" s="53">
        <f>SUMIF('7 PH Access by EACH County'!$A$10:$A$801,'6 PH Access by County TYPE'!$A72,'7 PH Access by EACH County'!$L$10:$L$801)</f>
        <v>0</v>
      </c>
      <c r="L72" s="54">
        <f t="shared" si="5"/>
        <v>0</v>
      </c>
      <c r="M72" s="53">
        <f t="shared" si="0"/>
        <v>0</v>
      </c>
      <c r="N72" s="81"/>
      <c r="O72" s="54">
        <f t="shared" si="6"/>
        <v>0</v>
      </c>
      <c r="P72" s="81"/>
      <c r="Q72" s="54">
        <f t="shared" si="7"/>
        <v>0</v>
      </c>
    </row>
    <row r="73" spans="1:17" x14ac:dyDescent="0.25">
      <c r="A73" s="39" t="str">
        <f t="shared" si="1"/>
        <v>FRONTIERNeurosurgeons</v>
      </c>
      <c r="B73" s="65" t="s">
        <v>20</v>
      </c>
      <c r="C73" s="57" t="s">
        <v>60</v>
      </c>
      <c r="D73" s="53">
        <f>SUMIF('7 PH Access by EACH County'!$A$10:$A$801,'6 PH Access by County TYPE'!$A73,'7 PH Access by EACH County'!E$10:E$801)</f>
        <v>0</v>
      </c>
      <c r="E73" s="53">
        <f>SUMIF('7 PH Access by EACH County'!$A$10:$A$801,'6 PH Access by County TYPE'!$A73,'7 PH Access by EACH County'!$F$10:$F$801)</f>
        <v>0</v>
      </c>
      <c r="F73" s="278"/>
      <c r="G73" s="53">
        <f t="shared" si="2"/>
        <v>0</v>
      </c>
      <c r="H73" s="53">
        <f t="shared" si="3"/>
        <v>0</v>
      </c>
      <c r="I73" s="53">
        <f>SUMIF('7 PH Access by EACH County'!$A$10:$A$801,'6 PH Access by County TYPE'!$A73,'7 PH Access by EACH County'!$J$10:$J$801)</f>
        <v>0</v>
      </c>
      <c r="J73" s="54">
        <f t="shared" si="4"/>
        <v>0</v>
      </c>
      <c r="K73" s="53">
        <f>SUMIF('7 PH Access by EACH County'!$A$10:$A$801,'6 PH Access by County TYPE'!$A73,'7 PH Access by EACH County'!$L$10:$L$801)</f>
        <v>0</v>
      </c>
      <c r="L73" s="54">
        <f t="shared" si="5"/>
        <v>0</v>
      </c>
      <c r="M73" s="53">
        <f t="shared" si="0"/>
        <v>0</v>
      </c>
      <c r="N73" s="81"/>
      <c r="O73" s="54">
        <f t="shared" si="6"/>
        <v>0</v>
      </c>
      <c r="P73" s="81"/>
      <c r="Q73" s="54">
        <f t="shared" si="7"/>
        <v>0</v>
      </c>
    </row>
    <row r="74" spans="1:17" x14ac:dyDescent="0.25">
      <c r="A74" s="39" t="str">
        <f t="shared" si="1"/>
        <v>FRONTIEROB/Gyn</v>
      </c>
      <c r="B74" s="65" t="s">
        <v>21</v>
      </c>
      <c r="C74" s="57" t="s">
        <v>60</v>
      </c>
      <c r="D74" s="53">
        <f>SUMIF('7 PH Access by EACH County'!$A$10:$A$801,'6 PH Access by County TYPE'!$A74,'7 PH Access by EACH County'!E$10:E$801)</f>
        <v>0</v>
      </c>
      <c r="E74" s="53">
        <f>SUMIF('7 PH Access by EACH County'!$A$10:$A$801,'6 PH Access by County TYPE'!$A74,'7 PH Access by EACH County'!$F$10:$F$801)</f>
        <v>0</v>
      </c>
      <c r="F74" s="278"/>
      <c r="G74" s="53">
        <f t="shared" si="2"/>
        <v>0</v>
      </c>
      <c r="H74" s="53">
        <f t="shared" si="3"/>
        <v>0</v>
      </c>
      <c r="I74" s="53">
        <f>SUMIF('7 PH Access by EACH County'!$A$10:$A$801,'6 PH Access by County TYPE'!$A74,'7 PH Access by EACH County'!$J$10:$J$801)</f>
        <v>0</v>
      </c>
      <c r="J74" s="54">
        <f t="shared" si="4"/>
        <v>0</v>
      </c>
      <c r="K74" s="53">
        <f>SUMIF('7 PH Access by EACH County'!$A$10:$A$801,'6 PH Access by County TYPE'!$A74,'7 PH Access by EACH County'!$L$10:$L$801)</f>
        <v>0</v>
      </c>
      <c r="L74" s="54">
        <f t="shared" si="5"/>
        <v>0</v>
      </c>
      <c r="M74" s="53">
        <f t="shared" ref="M74:M81" si="8">N74+P74</f>
        <v>0</v>
      </c>
      <c r="N74" s="81"/>
      <c r="O74" s="54">
        <f t="shared" si="6"/>
        <v>0</v>
      </c>
      <c r="P74" s="81"/>
      <c r="Q74" s="54">
        <f t="shared" si="7"/>
        <v>0</v>
      </c>
    </row>
    <row r="75" spans="1:17" x14ac:dyDescent="0.25">
      <c r="A75" s="39" t="str">
        <f t="shared" ref="A75:A81" si="9">C75&amp;B75</f>
        <v>FRONTIEROrthopedics</v>
      </c>
      <c r="B75" s="65" t="s">
        <v>22</v>
      </c>
      <c r="C75" s="57" t="s">
        <v>60</v>
      </c>
      <c r="D75" s="53">
        <f>SUMIF('7 PH Access by EACH County'!$A$10:$A$801,'6 PH Access by County TYPE'!$A75,'7 PH Access by EACH County'!E$10:E$801)</f>
        <v>0</v>
      </c>
      <c r="E75" s="53">
        <f>SUMIF('7 PH Access by EACH County'!$A$10:$A$801,'6 PH Access by County TYPE'!$A75,'7 PH Access by EACH County'!$F$10:$F$801)</f>
        <v>0</v>
      </c>
      <c r="F75" s="278"/>
      <c r="G75" s="53">
        <f t="shared" ref="G75:G81" si="10">E75+F75</f>
        <v>0</v>
      </c>
      <c r="H75" s="53">
        <f t="shared" ref="H75:H81" si="11">I75+K75</f>
        <v>0</v>
      </c>
      <c r="I75" s="53">
        <f>SUMIF('7 PH Access by EACH County'!$A$10:$A$801,'6 PH Access by County TYPE'!$A75,'7 PH Access by EACH County'!$J$10:$J$801)</f>
        <v>0</v>
      </c>
      <c r="J75" s="54">
        <f t="shared" ref="J75:J81" si="12">IFERROR(ROUND(I75/$H75,3),0)</f>
        <v>0</v>
      </c>
      <c r="K75" s="53">
        <f>SUMIF('7 PH Access by EACH County'!$A$10:$A$801,'6 PH Access by County TYPE'!$A75,'7 PH Access by EACH County'!$L$10:$L$801)</f>
        <v>0</v>
      </c>
      <c r="L75" s="54">
        <f t="shared" ref="L75:L81" si="13">IFERROR(ROUND(K75/$H75,3),0)</f>
        <v>0</v>
      </c>
      <c r="M75" s="53">
        <f t="shared" si="8"/>
        <v>0</v>
      </c>
      <c r="N75" s="81"/>
      <c r="O75" s="54">
        <f t="shared" ref="O75:O81" si="14">IFERROR(ROUND(N75/$M75,3),0)</f>
        <v>0</v>
      </c>
      <c r="P75" s="81"/>
      <c r="Q75" s="54">
        <f t="shared" ref="Q75:Q81" si="15">IFERROR(ROUND(P75/$M75,3),0)</f>
        <v>0</v>
      </c>
    </row>
    <row r="76" spans="1:17" x14ac:dyDescent="0.25">
      <c r="A76" s="39" t="str">
        <f t="shared" si="9"/>
        <v>FRONTIERPediatrics</v>
      </c>
      <c r="B76" s="65" t="s">
        <v>23</v>
      </c>
      <c r="C76" s="57" t="s">
        <v>60</v>
      </c>
      <c r="D76" s="53">
        <f>SUMIF('7 PH Access by EACH County'!$A$10:$A$801,'6 PH Access by County TYPE'!$A76,'7 PH Access by EACH County'!E$10:E$801)</f>
        <v>0</v>
      </c>
      <c r="E76" s="53">
        <f>SUMIF('7 PH Access by EACH County'!$A$10:$A$801,'6 PH Access by County TYPE'!$A76,'7 PH Access by EACH County'!$F$10:$F$801)</f>
        <v>0</v>
      </c>
      <c r="F76" s="278"/>
      <c r="G76" s="53">
        <f t="shared" si="10"/>
        <v>0</v>
      </c>
      <c r="H76" s="53">
        <f t="shared" si="11"/>
        <v>0</v>
      </c>
      <c r="I76" s="53">
        <f>SUMIF('7 PH Access by EACH County'!$A$10:$A$801,'6 PH Access by County TYPE'!$A76,'7 PH Access by EACH County'!$J$10:$J$801)</f>
        <v>0</v>
      </c>
      <c r="J76" s="54">
        <f t="shared" si="12"/>
        <v>0</v>
      </c>
      <c r="K76" s="53">
        <f>SUMIF('7 PH Access by EACH County'!$A$10:$A$801,'6 PH Access by County TYPE'!$A76,'7 PH Access by EACH County'!$L$10:$L$801)</f>
        <v>0</v>
      </c>
      <c r="L76" s="54">
        <f t="shared" si="13"/>
        <v>0</v>
      </c>
      <c r="M76" s="53">
        <f t="shared" si="8"/>
        <v>0</v>
      </c>
      <c r="N76" s="81"/>
      <c r="O76" s="54">
        <f t="shared" si="14"/>
        <v>0</v>
      </c>
      <c r="P76" s="81"/>
      <c r="Q76" s="54">
        <f t="shared" si="15"/>
        <v>0</v>
      </c>
    </row>
    <row r="77" spans="1:17" x14ac:dyDescent="0.25">
      <c r="A77" s="39" t="str">
        <f t="shared" si="9"/>
        <v>FRONTIERPhysician Assistant</v>
      </c>
      <c r="B77" s="65" t="s">
        <v>24</v>
      </c>
      <c r="C77" s="57" t="s">
        <v>60</v>
      </c>
      <c r="D77" s="53">
        <f>SUMIF('7 PH Access by EACH County'!$A$10:$A$801,'6 PH Access by County TYPE'!$A77,'7 PH Access by EACH County'!E$10:E$801)</f>
        <v>0</v>
      </c>
      <c r="E77" s="53">
        <f>SUMIF('7 PH Access by EACH County'!$A$10:$A$801,'6 PH Access by County TYPE'!$A77,'7 PH Access by EACH County'!$F$10:$F$801)</f>
        <v>0</v>
      </c>
      <c r="F77" s="278"/>
      <c r="G77" s="53">
        <f t="shared" si="10"/>
        <v>0</v>
      </c>
      <c r="H77" s="53">
        <f t="shared" si="11"/>
        <v>0</v>
      </c>
      <c r="I77" s="53">
        <f>SUMIF('7 PH Access by EACH County'!$A$10:$A$801,'6 PH Access by County TYPE'!$A77,'7 PH Access by EACH County'!$J$10:$J$801)</f>
        <v>0</v>
      </c>
      <c r="J77" s="54">
        <f t="shared" si="12"/>
        <v>0</v>
      </c>
      <c r="K77" s="53">
        <f>SUMIF('7 PH Access by EACH County'!$A$10:$A$801,'6 PH Access by County TYPE'!$A77,'7 PH Access by EACH County'!$L$10:$L$801)</f>
        <v>0</v>
      </c>
      <c r="L77" s="54">
        <f t="shared" si="13"/>
        <v>0</v>
      </c>
      <c r="M77" s="53">
        <f t="shared" si="8"/>
        <v>0</v>
      </c>
      <c r="N77" s="81"/>
      <c r="O77" s="54">
        <f t="shared" si="14"/>
        <v>0</v>
      </c>
      <c r="P77" s="81"/>
      <c r="Q77" s="54">
        <f t="shared" si="15"/>
        <v>0</v>
      </c>
    </row>
    <row r="78" spans="1:17" x14ac:dyDescent="0.25">
      <c r="A78" s="39" t="str">
        <f t="shared" si="9"/>
        <v>FRONTIERPodiatry</v>
      </c>
      <c r="B78" s="65" t="s">
        <v>25</v>
      </c>
      <c r="C78" s="57" t="s">
        <v>60</v>
      </c>
      <c r="D78" s="53">
        <f>SUMIF('7 PH Access by EACH County'!$A$10:$A$801,'6 PH Access by County TYPE'!$A78,'7 PH Access by EACH County'!E$10:E$801)</f>
        <v>0</v>
      </c>
      <c r="E78" s="53">
        <f>SUMIF('7 PH Access by EACH County'!$A$10:$A$801,'6 PH Access by County TYPE'!$A78,'7 PH Access by EACH County'!$F$10:$F$801)</f>
        <v>0</v>
      </c>
      <c r="F78" s="278"/>
      <c r="G78" s="53">
        <f t="shared" si="10"/>
        <v>0</v>
      </c>
      <c r="H78" s="53">
        <f t="shared" si="11"/>
        <v>0</v>
      </c>
      <c r="I78" s="53">
        <f>SUMIF('7 PH Access by EACH County'!$A$10:$A$801,'6 PH Access by County TYPE'!$A78,'7 PH Access by EACH County'!$J$10:$J$801)</f>
        <v>0</v>
      </c>
      <c r="J78" s="54">
        <f t="shared" si="12"/>
        <v>0</v>
      </c>
      <c r="K78" s="53">
        <f>SUMIF('7 PH Access by EACH County'!$A$10:$A$801,'6 PH Access by County TYPE'!$A78,'7 PH Access by EACH County'!$L$10:$L$801)</f>
        <v>0</v>
      </c>
      <c r="L78" s="54">
        <f t="shared" si="13"/>
        <v>0</v>
      </c>
      <c r="M78" s="53">
        <f t="shared" si="8"/>
        <v>0</v>
      </c>
      <c r="N78" s="81"/>
      <c r="O78" s="54">
        <f t="shared" si="14"/>
        <v>0</v>
      </c>
      <c r="P78" s="81"/>
      <c r="Q78" s="54">
        <f t="shared" si="15"/>
        <v>0</v>
      </c>
    </row>
    <row r="79" spans="1:17" x14ac:dyDescent="0.25">
      <c r="A79" s="39" t="str">
        <f t="shared" si="9"/>
        <v>FRONTIERRheumatology</v>
      </c>
      <c r="B79" s="65" t="s">
        <v>26</v>
      </c>
      <c r="C79" s="57" t="s">
        <v>60</v>
      </c>
      <c r="D79" s="53">
        <f>SUMIF('7 PH Access by EACH County'!$A$10:$A$801,'6 PH Access by County TYPE'!$A79,'7 PH Access by EACH County'!E$10:E$801)</f>
        <v>0</v>
      </c>
      <c r="E79" s="53">
        <f>SUMIF('7 PH Access by EACH County'!$A$10:$A$801,'6 PH Access by County TYPE'!$A79,'7 PH Access by EACH County'!$F$10:$F$801)</f>
        <v>0</v>
      </c>
      <c r="F79" s="278"/>
      <c r="G79" s="53">
        <f t="shared" si="10"/>
        <v>0</v>
      </c>
      <c r="H79" s="53">
        <f t="shared" si="11"/>
        <v>0</v>
      </c>
      <c r="I79" s="53">
        <f>SUMIF('7 PH Access by EACH County'!$A$10:$A$801,'6 PH Access by County TYPE'!$A79,'7 PH Access by EACH County'!$J$10:$J$801)</f>
        <v>0</v>
      </c>
      <c r="J79" s="54">
        <f t="shared" si="12"/>
        <v>0</v>
      </c>
      <c r="K79" s="53">
        <f>SUMIF('7 PH Access by EACH County'!$A$10:$A$801,'6 PH Access by County TYPE'!$A79,'7 PH Access by EACH County'!$L$10:$L$801)</f>
        <v>0</v>
      </c>
      <c r="L79" s="54">
        <f t="shared" si="13"/>
        <v>0</v>
      </c>
      <c r="M79" s="53">
        <f t="shared" si="8"/>
        <v>0</v>
      </c>
      <c r="N79" s="81"/>
      <c r="O79" s="54">
        <f t="shared" si="14"/>
        <v>0</v>
      </c>
      <c r="P79" s="81"/>
      <c r="Q79" s="54">
        <f t="shared" si="15"/>
        <v>0</v>
      </c>
    </row>
    <row r="80" spans="1:17" x14ac:dyDescent="0.25">
      <c r="A80" s="39" t="str">
        <f t="shared" si="9"/>
        <v>FRONTIERSurgeons</v>
      </c>
      <c r="B80" s="65" t="s">
        <v>27</v>
      </c>
      <c r="C80" s="57" t="s">
        <v>60</v>
      </c>
      <c r="D80" s="53">
        <f>SUMIF('7 PH Access by EACH County'!$A$10:$A$801,'6 PH Access by County TYPE'!$A80,'7 PH Access by EACH County'!E$10:E$801)</f>
        <v>0</v>
      </c>
      <c r="E80" s="53">
        <f>SUMIF('7 PH Access by EACH County'!$A$10:$A$801,'6 PH Access by County TYPE'!$A80,'7 PH Access by EACH County'!$F$10:$F$801)</f>
        <v>0</v>
      </c>
      <c r="F80" s="278"/>
      <c r="G80" s="53">
        <f t="shared" si="10"/>
        <v>0</v>
      </c>
      <c r="H80" s="53">
        <f t="shared" si="11"/>
        <v>0</v>
      </c>
      <c r="I80" s="53">
        <f>SUMIF('7 PH Access by EACH County'!$A$10:$A$801,'6 PH Access by County TYPE'!$A80,'7 PH Access by EACH County'!$J$10:$J$801)</f>
        <v>0</v>
      </c>
      <c r="J80" s="54">
        <f t="shared" si="12"/>
        <v>0</v>
      </c>
      <c r="K80" s="53">
        <f>SUMIF('7 PH Access by EACH County'!$A$10:$A$801,'6 PH Access by County TYPE'!$A80,'7 PH Access by EACH County'!$L$10:$L$801)</f>
        <v>0</v>
      </c>
      <c r="L80" s="54">
        <f t="shared" si="13"/>
        <v>0</v>
      </c>
      <c r="M80" s="53">
        <f t="shared" si="8"/>
        <v>0</v>
      </c>
      <c r="N80" s="81"/>
      <c r="O80" s="54">
        <f t="shared" si="14"/>
        <v>0</v>
      </c>
      <c r="P80" s="81"/>
      <c r="Q80" s="54">
        <f t="shared" si="15"/>
        <v>0</v>
      </c>
    </row>
    <row r="81" spans="1:17" x14ac:dyDescent="0.25">
      <c r="A81" s="39" t="str">
        <f t="shared" si="9"/>
        <v>FRONTIERUrology</v>
      </c>
      <c r="B81" s="65" t="s">
        <v>28</v>
      </c>
      <c r="C81" s="57" t="s">
        <v>60</v>
      </c>
      <c r="D81" s="53">
        <f>SUMIF('7 PH Access by EACH County'!$A$10:$A$801,'6 PH Access by County TYPE'!$A81,'7 PH Access by EACH County'!E$10:E$801)</f>
        <v>0</v>
      </c>
      <c r="E81" s="53">
        <f>SUMIF('7 PH Access by EACH County'!$A$10:$A$801,'6 PH Access by County TYPE'!$A81,'7 PH Access by EACH County'!$F$10:$F$801)</f>
        <v>0</v>
      </c>
      <c r="F81" s="278"/>
      <c r="G81" s="53">
        <f t="shared" si="10"/>
        <v>0</v>
      </c>
      <c r="H81" s="53">
        <f t="shared" si="11"/>
        <v>0</v>
      </c>
      <c r="I81" s="53">
        <f>SUMIF('7 PH Access by EACH County'!$A$10:$A$801,'6 PH Access by County TYPE'!$A81,'7 PH Access by EACH County'!$J$10:$J$801)</f>
        <v>0</v>
      </c>
      <c r="J81" s="54">
        <f t="shared" si="12"/>
        <v>0</v>
      </c>
      <c r="K81" s="53">
        <f>SUMIF('7 PH Access by EACH County'!$A$10:$A$801,'6 PH Access by County TYPE'!$A81,'7 PH Access by EACH County'!$L$10:$L$801)</f>
        <v>0</v>
      </c>
      <c r="L81" s="54">
        <f t="shared" si="13"/>
        <v>0</v>
      </c>
      <c r="M81" s="53">
        <f t="shared" si="8"/>
        <v>0</v>
      </c>
      <c r="N81" s="81"/>
      <c r="O81" s="54">
        <f t="shared" si="14"/>
        <v>0</v>
      </c>
      <c r="P81" s="81"/>
      <c r="Q81" s="54">
        <f t="shared" si="15"/>
        <v>0</v>
      </c>
    </row>
  </sheetData>
  <sheetProtection algorithmName="SHA-512" hashValue="Lt03OZjNdkesZIFZ19hJT9fsczSurZAezFHnZgar0TlO3FSpUWzdpK2Q3yyzDTAkY1Nb84UCMIGNVMYRPvF7mQ==" saltValue="ttV0wW42FQNco8xMK/7Deg==" spinCount="100000" sheet="1" objects="1" scenarios="1"/>
  <mergeCells count="17">
    <mergeCell ref="K8:L8"/>
    <mergeCell ref="N8:O8"/>
    <mergeCell ref="P8:Q8"/>
    <mergeCell ref="C3:E3"/>
    <mergeCell ref="C2:E2"/>
    <mergeCell ref="F1:H3"/>
    <mergeCell ref="B6:Q6"/>
    <mergeCell ref="D7:G7"/>
    <mergeCell ref="B7:B9"/>
    <mergeCell ref="D8:D9"/>
    <mergeCell ref="E8:E9"/>
    <mergeCell ref="F8:F9"/>
    <mergeCell ref="G8:G9"/>
    <mergeCell ref="C7:C9"/>
    <mergeCell ref="H7:L7"/>
    <mergeCell ref="M7:Q7"/>
    <mergeCell ref="I8:J8"/>
  </mergeCells>
  <conditionalFormatting sqref="J10:J81 L10:L81 O10:O81 Q10:Q81">
    <cfRule type="cellIs" dxfId="46" priority="1" operator="equal">
      <formula>"nd"</formula>
    </cfRule>
    <cfRule type="cellIs" dxfId="45" priority="2" operator="lessThan">
      <formula>0.9</formula>
    </cfRule>
    <cfRule type="cellIs" dxfId="44" priority="3" operator="greaterThanOrEqual">
      <formula>0.9</formula>
    </cfRule>
  </conditionalFormatting>
  <printOptions horizontalCentered="1"/>
  <pageMargins left="0.25" right="0.25" top="2" bottom="0.75" header="0.3" footer="0.3"/>
  <pageSetup scale="48" fitToHeight="0" orientation="portrait" r:id="rId1"/>
  <headerFooter scaleWithDoc="0">
    <oddHeader>&amp;C&amp;G
&amp;"Arial,Bold"Geographic Access Report
Section VI:  Physical Health Geographical Access by County Type</oddHeader>
    <oddFooter>&amp;L&amp;"Arial,Regular"&amp;10Geographic Access - Report #55&amp;C&amp;"Arial,Regular"&amp;10Rev. v6 2019-07&amp;R&amp;"Arial,Regular"&amp;10&amp;P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801"/>
  <sheetViews>
    <sheetView showGridLines="0" topLeftCell="B1" zoomScale="85" zoomScaleNormal="85" workbookViewId="0">
      <selection activeCell="B1" sqref="B1"/>
    </sheetView>
  </sheetViews>
  <sheetFormatPr defaultColWidth="9.1796875" defaultRowHeight="12.5" x14ac:dyDescent="0.25"/>
  <cols>
    <col min="1" max="1" width="0" style="40" hidden="1" customWidth="1"/>
    <col min="2" max="2" width="43.7265625" style="40" customWidth="1"/>
    <col min="3" max="3" width="14" style="40" customWidth="1"/>
    <col min="4" max="4" width="12.7265625" style="40" customWidth="1"/>
    <col min="5" max="10" width="12.1796875" style="40" customWidth="1"/>
    <col min="11" max="11" width="10.1796875" style="40" customWidth="1"/>
    <col min="12" max="12" width="12.1796875" style="40" customWidth="1"/>
    <col min="13" max="13" width="10.1796875" style="40" customWidth="1"/>
    <col min="14" max="16384" width="9.1796875" style="40"/>
  </cols>
  <sheetData>
    <row r="1" spans="1:14" ht="13" x14ac:dyDescent="0.25">
      <c r="B1" s="7" t="s">
        <v>0</v>
      </c>
      <c r="C1" s="2" t="str">
        <f>IF('1 BH Geo Access Summary &amp; Analy'!B1="","",'1 BH Geo Access Summary &amp; Analy'!B1)</f>
        <v/>
      </c>
      <c r="D1" s="5" t="s">
        <v>1</v>
      </c>
      <c r="E1" s="13" t="str">
        <f>IF('1 BH Geo Access Summary &amp; Analy'!D1="","",'1 BH Geo Access Summary &amp; Analy'!D1)</f>
        <v/>
      </c>
      <c r="F1" s="267"/>
      <c r="G1" s="268"/>
      <c r="H1" s="268"/>
      <c r="I1" s="268"/>
    </row>
    <row r="2" spans="1:14" ht="13" x14ac:dyDescent="0.25">
      <c r="B2" s="7" t="s">
        <v>2</v>
      </c>
      <c r="C2" s="238" t="str">
        <f>IF('1 BH Geo Access Summary &amp; Analy'!B2="","",'1 BH Geo Access Summary &amp; Analy'!B2)</f>
        <v/>
      </c>
      <c r="D2" s="239"/>
      <c r="E2" s="240"/>
      <c r="F2" s="267"/>
      <c r="G2" s="268"/>
      <c r="H2" s="268"/>
      <c r="I2" s="268"/>
    </row>
    <row r="3" spans="1:14" ht="13" x14ac:dyDescent="0.25">
      <c r="B3" s="7" t="s">
        <v>37</v>
      </c>
      <c r="C3" s="238" t="str">
        <f>IF('1 BH Geo Access Summary &amp; Analy'!B3="","",'1 BH Geo Access Summary &amp; Analy'!B3)</f>
        <v/>
      </c>
      <c r="D3" s="239"/>
      <c r="E3" s="240"/>
      <c r="F3" s="267"/>
      <c r="G3" s="268"/>
      <c r="H3" s="268"/>
      <c r="I3" s="268"/>
    </row>
    <row r="4" spans="1:14" ht="13" x14ac:dyDescent="0.25">
      <c r="B4" s="22"/>
      <c r="C4" s="22"/>
      <c r="D4" s="22"/>
      <c r="E4" s="22"/>
      <c r="F4" s="22"/>
      <c r="G4" s="22"/>
      <c r="H4" s="22"/>
      <c r="I4" s="22"/>
      <c r="J4" s="22"/>
      <c r="K4" s="22"/>
      <c r="L4" s="22"/>
      <c r="M4" s="23"/>
      <c r="N4" s="23"/>
    </row>
    <row r="5" spans="1:14" x14ac:dyDescent="0.25">
      <c r="A5" s="42" t="s">
        <v>244</v>
      </c>
      <c r="C5" s="55"/>
      <c r="D5" s="55"/>
    </row>
    <row r="6" spans="1:14" ht="13" x14ac:dyDescent="0.25">
      <c r="B6" s="245" t="s">
        <v>253</v>
      </c>
      <c r="C6" s="260"/>
      <c r="D6" s="260"/>
      <c r="E6" s="260"/>
      <c r="F6" s="260"/>
      <c r="G6" s="260"/>
      <c r="H6" s="260"/>
      <c r="I6" s="260"/>
      <c r="J6" s="260"/>
      <c r="K6" s="260"/>
      <c r="L6" s="260"/>
      <c r="M6" s="246"/>
    </row>
    <row r="7" spans="1:14" ht="14.25" customHeight="1" x14ac:dyDescent="0.25">
      <c r="B7" s="262" t="s">
        <v>239</v>
      </c>
      <c r="C7" s="261" t="s">
        <v>154</v>
      </c>
      <c r="D7" s="261" t="s">
        <v>155</v>
      </c>
      <c r="E7" s="245" t="s">
        <v>61</v>
      </c>
      <c r="F7" s="260"/>
      <c r="G7" s="260"/>
      <c r="H7" s="246"/>
      <c r="I7" s="245" t="s">
        <v>62</v>
      </c>
      <c r="J7" s="260"/>
      <c r="K7" s="260"/>
      <c r="L7" s="260"/>
      <c r="M7" s="246"/>
    </row>
    <row r="8" spans="1:14" ht="14.25" customHeight="1" x14ac:dyDescent="0.25">
      <c r="B8" s="262"/>
      <c r="C8" s="261"/>
      <c r="D8" s="261"/>
      <c r="E8" s="252" t="s">
        <v>254</v>
      </c>
      <c r="F8" s="263" t="s">
        <v>156</v>
      </c>
      <c r="G8" s="263" t="s">
        <v>157</v>
      </c>
      <c r="H8" s="263" t="s">
        <v>237</v>
      </c>
      <c r="I8" s="56" t="s">
        <v>153</v>
      </c>
      <c r="J8" s="245" t="s">
        <v>148</v>
      </c>
      <c r="K8" s="246"/>
      <c r="L8" s="245" t="s">
        <v>150</v>
      </c>
      <c r="M8" s="246"/>
    </row>
    <row r="9" spans="1:14" ht="36.75" customHeight="1" x14ac:dyDescent="0.25">
      <c r="B9" s="262"/>
      <c r="C9" s="261"/>
      <c r="D9" s="261"/>
      <c r="E9" s="254"/>
      <c r="F9" s="264"/>
      <c r="G9" s="264"/>
      <c r="H9" s="264"/>
      <c r="I9" s="56" t="s">
        <v>151</v>
      </c>
      <c r="J9" s="56" t="s">
        <v>151</v>
      </c>
      <c r="K9" s="56" t="s">
        <v>149</v>
      </c>
      <c r="L9" s="56" t="s">
        <v>147</v>
      </c>
      <c r="M9" s="56" t="s">
        <v>149</v>
      </c>
    </row>
    <row r="10" spans="1:14" ht="25" x14ac:dyDescent="0.25">
      <c r="A10" s="39" t="str">
        <f>C10&amp;B10</f>
        <v>URBANPCP including Internal Medicine, General Practice, Family Practice</v>
      </c>
      <c r="B10" s="67" t="s">
        <v>4</v>
      </c>
      <c r="C10" s="57" t="s">
        <v>58</v>
      </c>
      <c r="D10" s="57" t="s">
        <v>165</v>
      </c>
      <c r="E10" s="81"/>
      <c r="F10" s="81"/>
      <c r="G10" s="81"/>
      <c r="H10" s="87">
        <f t="shared" ref="H10:H73" si="0">F10+G10</f>
        <v>0</v>
      </c>
      <c r="I10" s="87">
        <f t="shared" ref="I10:I73" si="1">J10+L10</f>
        <v>0</v>
      </c>
      <c r="J10" s="81"/>
      <c r="K10" s="68">
        <f>IFERROR(ROUND(J10/$I10,3),0)</f>
        <v>0</v>
      </c>
      <c r="L10" s="81"/>
      <c r="M10" s="68">
        <f>IFERROR(ROUND(L10/$I10,3),0)</f>
        <v>0</v>
      </c>
    </row>
    <row r="11" spans="1:14" x14ac:dyDescent="0.25">
      <c r="A11" s="39" t="str">
        <f t="shared" ref="A11:A74" si="2">C11&amp;B11</f>
        <v>URBANPharmacies</v>
      </c>
      <c r="B11" s="67" t="s">
        <v>5</v>
      </c>
      <c r="C11" s="57" t="s">
        <v>58</v>
      </c>
      <c r="D11" s="57" t="s">
        <v>165</v>
      </c>
      <c r="E11" s="81"/>
      <c r="F11" s="81"/>
      <c r="G11" s="81"/>
      <c r="H11" s="87">
        <f t="shared" si="0"/>
        <v>0</v>
      </c>
      <c r="I11" s="87">
        <f t="shared" si="1"/>
        <v>0</v>
      </c>
      <c r="J11" s="81"/>
      <c r="K11" s="68">
        <f t="shared" ref="K11:K74" si="3">IFERROR(ROUND(J11/$I11,3),0)</f>
        <v>0</v>
      </c>
      <c r="L11" s="81"/>
      <c r="M11" s="68">
        <f t="shared" ref="M11:M74" si="4">IFERROR(ROUND(L11/$I11,3),0)</f>
        <v>0</v>
      </c>
    </row>
    <row r="12" spans="1:14" x14ac:dyDescent="0.25">
      <c r="A12" s="39" t="str">
        <f t="shared" si="2"/>
        <v>URBANFQHC - PCP Only</v>
      </c>
      <c r="B12" s="67" t="s">
        <v>6</v>
      </c>
      <c r="C12" s="57" t="s">
        <v>58</v>
      </c>
      <c r="D12" s="57" t="s">
        <v>165</v>
      </c>
      <c r="E12" s="81"/>
      <c r="F12" s="81"/>
      <c r="G12" s="81"/>
      <c r="H12" s="87">
        <f t="shared" si="0"/>
        <v>0</v>
      </c>
      <c r="I12" s="87">
        <f t="shared" si="1"/>
        <v>0</v>
      </c>
      <c r="J12" s="81"/>
      <c r="K12" s="68">
        <f t="shared" si="3"/>
        <v>0</v>
      </c>
      <c r="L12" s="81"/>
      <c r="M12" s="68">
        <f t="shared" si="4"/>
        <v>0</v>
      </c>
    </row>
    <row r="13" spans="1:14" x14ac:dyDescent="0.25">
      <c r="A13" s="39" t="str">
        <f t="shared" si="2"/>
        <v>URBANCardiology</v>
      </c>
      <c r="B13" s="67" t="s">
        <v>8</v>
      </c>
      <c r="C13" s="57" t="s">
        <v>58</v>
      </c>
      <c r="D13" s="57" t="s">
        <v>165</v>
      </c>
      <c r="E13" s="81"/>
      <c r="F13" s="81"/>
      <c r="G13" s="81"/>
      <c r="H13" s="87">
        <f t="shared" si="0"/>
        <v>0</v>
      </c>
      <c r="I13" s="87">
        <f t="shared" si="1"/>
        <v>0</v>
      </c>
      <c r="J13" s="81"/>
      <c r="K13" s="68">
        <f t="shared" si="3"/>
        <v>0</v>
      </c>
      <c r="L13" s="81"/>
      <c r="M13" s="68">
        <f t="shared" si="4"/>
        <v>0</v>
      </c>
    </row>
    <row r="14" spans="1:14" x14ac:dyDescent="0.25">
      <c r="A14" s="39" t="str">
        <f t="shared" si="2"/>
        <v>URBANCertified Nurse Practitioner</v>
      </c>
      <c r="B14" s="67" t="s">
        <v>9</v>
      </c>
      <c r="C14" s="57" t="s">
        <v>58</v>
      </c>
      <c r="D14" s="57" t="s">
        <v>165</v>
      </c>
      <c r="E14" s="81"/>
      <c r="F14" s="81"/>
      <c r="G14" s="81"/>
      <c r="H14" s="87">
        <f t="shared" si="0"/>
        <v>0</v>
      </c>
      <c r="I14" s="87">
        <f t="shared" si="1"/>
        <v>0</v>
      </c>
      <c r="J14" s="81"/>
      <c r="K14" s="68">
        <f t="shared" si="3"/>
        <v>0</v>
      </c>
      <c r="L14" s="81"/>
      <c r="M14" s="68">
        <f t="shared" si="4"/>
        <v>0</v>
      </c>
    </row>
    <row r="15" spans="1:14" x14ac:dyDescent="0.25">
      <c r="A15" s="39" t="str">
        <f t="shared" si="2"/>
        <v>URBANCertified Midwives</v>
      </c>
      <c r="B15" s="67" t="s">
        <v>10</v>
      </c>
      <c r="C15" s="57" t="s">
        <v>58</v>
      </c>
      <c r="D15" s="57" t="s">
        <v>165</v>
      </c>
      <c r="E15" s="81"/>
      <c r="F15" s="81"/>
      <c r="G15" s="81"/>
      <c r="H15" s="87">
        <f t="shared" si="0"/>
        <v>0</v>
      </c>
      <c r="I15" s="87">
        <f t="shared" si="1"/>
        <v>0</v>
      </c>
      <c r="J15" s="81"/>
      <c r="K15" s="68">
        <f t="shared" si="3"/>
        <v>0</v>
      </c>
      <c r="L15" s="81"/>
      <c r="M15" s="68">
        <f t="shared" si="4"/>
        <v>0</v>
      </c>
    </row>
    <row r="16" spans="1:14" x14ac:dyDescent="0.25">
      <c r="A16" s="39" t="str">
        <f t="shared" si="2"/>
        <v>URBANDermatology</v>
      </c>
      <c r="B16" s="67" t="s">
        <v>11</v>
      </c>
      <c r="C16" s="57" t="s">
        <v>58</v>
      </c>
      <c r="D16" s="57" t="s">
        <v>165</v>
      </c>
      <c r="E16" s="81"/>
      <c r="F16" s="81"/>
      <c r="G16" s="81"/>
      <c r="H16" s="87">
        <f t="shared" si="0"/>
        <v>0</v>
      </c>
      <c r="I16" s="87">
        <f t="shared" si="1"/>
        <v>0</v>
      </c>
      <c r="J16" s="81"/>
      <c r="K16" s="68">
        <f t="shared" si="3"/>
        <v>0</v>
      </c>
      <c r="L16" s="81"/>
      <c r="M16" s="68">
        <f t="shared" si="4"/>
        <v>0</v>
      </c>
    </row>
    <row r="17" spans="1:13" x14ac:dyDescent="0.25">
      <c r="A17" s="39" t="str">
        <f t="shared" si="2"/>
        <v>URBANDental</v>
      </c>
      <c r="B17" s="67" t="s">
        <v>12</v>
      </c>
      <c r="C17" s="57" t="s">
        <v>58</v>
      </c>
      <c r="D17" s="57" t="s">
        <v>165</v>
      </c>
      <c r="E17" s="81"/>
      <c r="F17" s="81"/>
      <c r="G17" s="81"/>
      <c r="H17" s="87">
        <f t="shared" si="0"/>
        <v>0</v>
      </c>
      <c r="I17" s="87">
        <f t="shared" si="1"/>
        <v>0</v>
      </c>
      <c r="J17" s="81"/>
      <c r="K17" s="68">
        <f t="shared" si="3"/>
        <v>0</v>
      </c>
      <c r="L17" s="81"/>
      <c r="M17" s="68">
        <f t="shared" si="4"/>
        <v>0</v>
      </c>
    </row>
    <row r="18" spans="1:13" x14ac:dyDescent="0.25">
      <c r="A18" s="39" t="str">
        <f t="shared" si="2"/>
        <v>URBANEndocrinology</v>
      </c>
      <c r="B18" s="67" t="s">
        <v>13</v>
      </c>
      <c r="C18" s="57" t="s">
        <v>58</v>
      </c>
      <c r="D18" s="57" t="s">
        <v>165</v>
      </c>
      <c r="E18" s="81"/>
      <c r="F18" s="81"/>
      <c r="G18" s="81"/>
      <c r="H18" s="87">
        <f t="shared" si="0"/>
        <v>0</v>
      </c>
      <c r="I18" s="87">
        <f t="shared" si="1"/>
        <v>0</v>
      </c>
      <c r="J18" s="81"/>
      <c r="K18" s="68">
        <f t="shared" si="3"/>
        <v>0</v>
      </c>
      <c r="L18" s="81"/>
      <c r="M18" s="68">
        <f t="shared" si="4"/>
        <v>0</v>
      </c>
    </row>
    <row r="19" spans="1:13" x14ac:dyDescent="0.25">
      <c r="A19" s="39" t="str">
        <f t="shared" si="2"/>
        <v>URBANENT</v>
      </c>
      <c r="B19" s="67" t="s">
        <v>14</v>
      </c>
      <c r="C19" s="57" t="s">
        <v>58</v>
      </c>
      <c r="D19" s="57" t="s">
        <v>165</v>
      </c>
      <c r="E19" s="81"/>
      <c r="F19" s="81"/>
      <c r="G19" s="81"/>
      <c r="H19" s="87">
        <f t="shared" si="0"/>
        <v>0</v>
      </c>
      <c r="I19" s="87">
        <f t="shared" si="1"/>
        <v>0</v>
      </c>
      <c r="J19" s="81"/>
      <c r="K19" s="68">
        <f t="shared" si="3"/>
        <v>0</v>
      </c>
      <c r="L19" s="81"/>
      <c r="M19" s="68">
        <f t="shared" si="4"/>
        <v>0</v>
      </c>
    </row>
    <row r="20" spans="1:13" x14ac:dyDescent="0.25">
      <c r="A20" s="39" t="str">
        <f t="shared" si="2"/>
        <v>URBANFQHC</v>
      </c>
      <c r="B20" s="67" t="s">
        <v>15</v>
      </c>
      <c r="C20" s="57" t="s">
        <v>58</v>
      </c>
      <c r="D20" s="57" t="s">
        <v>165</v>
      </c>
      <c r="E20" s="81"/>
      <c r="F20" s="81"/>
      <c r="G20" s="81"/>
      <c r="H20" s="87">
        <f t="shared" si="0"/>
        <v>0</v>
      </c>
      <c r="I20" s="87">
        <f t="shared" si="1"/>
        <v>0</v>
      </c>
      <c r="J20" s="81"/>
      <c r="K20" s="68">
        <f t="shared" si="3"/>
        <v>0</v>
      </c>
      <c r="L20" s="81"/>
      <c r="M20" s="68">
        <f t="shared" si="4"/>
        <v>0</v>
      </c>
    </row>
    <row r="21" spans="1:13" x14ac:dyDescent="0.25">
      <c r="A21" s="39" t="str">
        <f t="shared" si="2"/>
        <v>URBANRHC</v>
      </c>
      <c r="B21" s="69" t="s">
        <v>16</v>
      </c>
      <c r="C21" s="57" t="s">
        <v>58</v>
      </c>
      <c r="D21" s="57" t="s">
        <v>165</v>
      </c>
      <c r="E21" s="81"/>
      <c r="F21" s="81"/>
      <c r="G21" s="81"/>
      <c r="H21" s="87">
        <f t="shared" si="0"/>
        <v>0</v>
      </c>
      <c r="I21" s="87">
        <f t="shared" si="1"/>
        <v>0</v>
      </c>
      <c r="J21" s="81"/>
      <c r="K21" s="68">
        <f t="shared" si="3"/>
        <v>0</v>
      </c>
      <c r="L21" s="81"/>
      <c r="M21" s="68">
        <f t="shared" si="4"/>
        <v>0</v>
      </c>
    </row>
    <row r="22" spans="1:13" x14ac:dyDescent="0.25">
      <c r="A22" s="39" t="str">
        <f t="shared" si="2"/>
        <v>URBANHematology/Oncology</v>
      </c>
      <c r="B22" s="67" t="s">
        <v>17</v>
      </c>
      <c r="C22" s="57" t="s">
        <v>58</v>
      </c>
      <c r="D22" s="57" t="s">
        <v>165</v>
      </c>
      <c r="E22" s="81"/>
      <c r="F22" s="81"/>
      <c r="G22" s="81"/>
      <c r="H22" s="87">
        <f t="shared" si="0"/>
        <v>0</v>
      </c>
      <c r="I22" s="87">
        <f t="shared" si="1"/>
        <v>0</v>
      </c>
      <c r="J22" s="81"/>
      <c r="K22" s="68">
        <f t="shared" si="3"/>
        <v>0</v>
      </c>
      <c r="L22" s="81"/>
      <c r="M22" s="68">
        <f t="shared" si="4"/>
        <v>0</v>
      </c>
    </row>
    <row r="23" spans="1:13" x14ac:dyDescent="0.25">
      <c r="A23" s="39" t="str">
        <f t="shared" si="2"/>
        <v>URBANI/T/U</v>
      </c>
      <c r="B23" s="69" t="s">
        <v>18</v>
      </c>
      <c r="C23" s="57" t="s">
        <v>58</v>
      </c>
      <c r="D23" s="57" t="s">
        <v>165</v>
      </c>
      <c r="E23" s="81"/>
      <c r="F23" s="81"/>
      <c r="G23" s="81"/>
      <c r="H23" s="87">
        <f t="shared" si="0"/>
        <v>0</v>
      </c>
      <c r="I23" s="87">
        <f t="shared" si="1"/>
        <v>0</v>
      </c>
      <c r="J23" s="81"/>
      <c r="K23" s="68">
        <f t="shared" si="3"/>
        <v>0</v>
      </c>
      <c r="L23" s="81"/>
      <c r="M23" s="68">
        <f t="shared" si="4"/>
        <v>0</v>
      </c>
    </row>
    <row r="24" spans="1:13" x14ac:dyDescent="0.25">
      <c r="A24" s="39" t="str">
        <f t="shared" si="2"/>
        <v>URBANNeurology</v>
      </c>
      <c r="B24" s="67" t="s">
        <v>19</v>
      </c>
      <c r="C24" s="57" t="s">
        <v>58</v>
      </c>
      <c r="D24" s="57" t="s">
        <v>165</v>
      </c>
      <c r="E24" s="81"/>
      <c r="F24" s="81"/>
      <c r="G24" s="81"/>
      <c r="H24" s="87">
        <f t="shared" si="0"/>
        <v>0</v>
      </c>
      <c r="I24" s="87">
        <f t="shared" si="1"/>
        <v>0</v>
      </c>
      <c r="J24" s="81"/>
      <c r="K24" s="68">
        <f t="shared" si="3"/>
        <v>0</v>
      </c>
      <c r="L24" s="81"/>
      <c r="M24" s="68">
        <f t="shared" si="4"/>
        <v>0</v>
      </c>
    </row>
    <row r="25" spans="1:13" x14ac:dyDescent="0.25">
      <c r="A25" s="39" t="str">
        <f t="shared" si="2"/>
        <v>URBANNeurosurgeons</v>
      </c>
      <c r="B25" s="67" t="s">
        <v>20</v>
      </c>
      <c r="C25" s="57" t="s">
        <v>58</v>
      </c>
      <c r="D25" s="57" t="s">
        <v>165</v>
      </c>
      <c r="E25" s="81"/>
      <c r="F25" s="81"/>
      <c r="G25" s="81"/>
      <c r="H25" s="87">
        <f t="shared" si="0"/>
        <v>0</v>
      </c>
      <c r="I25" s="87">
        <f t="shared" si="1"/>
        <v>0</v>
      </c>
      <c r="J25" s="81"/>
      <c r="K25" s="68">
        <f t="shared" si="3"/>
        <v>0</v>
      </c>
      <c r="L25" s="81"/>
      <c r="M25" s="68">
        <f t="shared" si="4"/>
        <v>0</v>
      </c>
    </row>
    <row r="26" spans="1:13" x14ac:dyDescent="0.25">
      <c r="A26" s="39" t="str">
        <f t="shared" si="2"/>
        <v>URBANOB/Gyn</v>
      </c>
      <c r="B26" s="67" t="s">
        <v>21</v>
      </c>
      <c r="C26" s="57" t="s">
        <v>58</v>
      </c>
      <c r="D26" s="57" t="s">
        <v>165</v>
      </c>
      <c r="E26" s="81"/>
      <c r="F26" s="81"/>
      <c r="G26" s="81"/>
      <c r="H26" s="87">
        <f t="shared" si="0"/>
        <v>0</v>
      </c>
      <c r="I26" s="87">
        <f t="shared" si="1"/>
        <v>0</v>
      </c>
      <c r="J26" s="81"/>
      <c r="K26" s="68">
        <f t="shared" si="3"/>
        <v>0</v>
      </c>
      <c r="L26" s="81"/>
      <c r="M26" s="68">
        <f t="shared" si="4"/>
        <v>0</v>
      </c>
    </row>
    <row r="27" spans="1:13" x14ac:dyDescent="0.25">
      <c r="A27" s="39" t="str">
        <f t="shared" si="2"/>
        <v>URBANOrthopedics</v>
      </c>
      <c r="B27" s="67" t="s">
        <v>22</v>
      </c>
      <c r="C27" s="57" t="s">
        <v>58</v>
      </c>
      <c r="D27" s="57" t="s">
        <v>165</v>
      </c>
      <c r="E27" s="81"/>
      <c r="F27" s="81"/>
      <c r="G27" s="81"/>
      <c r="H27" s="87">
        <f t="shared" si="0"/>
        <v>0</v>
      </c>
      <c r="I27" s="87">
        <f t="shared" si="1"/>
        <v>0</v>
      </c>
      <c r="J27" s="81"/>
      <c r="K27" s="68">
        <f t="shared" si="3"/>
        <v>0</v>
      </c>
      <c r="L27" s="81"/>
      <c r="M27" s="68">
        <f t="shared" si="4"/>
        <v>0</v>
      </c>
    </row>
    <row r="28" spans="1:13" x14ac:dyDescent="0.25">
      <c r="A28" s="39" t="str">
        <f t="shared" si="2"/>
        <v>URBANPediatrics</v>
      </c>
      <c r="B28" s="67" t="s">
        <v>23</v>
      </c>
      <c r="C28" s="57" t="s">
        <v>58</v>
      </c>
      <c r="D28" s="57" t="s">
        <v>165</v>
      </c>
      <c r="E28" s="81"/>
      <c r="F28" s="81"/>
      <c r="G28" s="81"/>
      <c r="H28" s="87">
        <f t="shared" si="0"/>
        <v>0</v>
      </c>
      <c r="I28" s="87">
        <f t="shared" si="1"/>
        <v>0</v>
      </c>
      <c r="J28" s="81"/>
      <c r="K28" s="68">
        <f t="shared" si="3"/>
        <v>0</v>
      </c>
      <c r="L28" s="81"/>
      <c r="M28" s="68">
        <f t="shared" si="4"/>
        <v>0</v>
      </c>
    </row>
    <row r="29" spans="1:13" x14ac:dyDescent="0.25">
      <c r="A29" s="39" t="str">
        <f t="shared" si="2"/>
        <v>URBANPhysician Assistant</v>
      </c>
      <c r="B29" s="67" t="s">
        <v>24</v>
      </c>
      <c r="C29" s="57" t="s">
        <v>58</v>
      </c>
      <c r="D29" s="57" t="s">
        <v>165</v>
      </c>
      <c r="E29" s="81"/>
      <c r="F29" s="81"/>
      <c r="G29" s="81"/>
      <c r="H29" s="87">
        <f t="shared" si="0"/>
        <v>0</v>
      </c>
      <c r="I29" s="87">
        <f t="shared" si="1"/>
        <v>0</v>
      </c>
      <c r="J29" s="81"/>
      <c r="K29" s="68">
        <f t="shared" si="3"/>
        <v>0</v>
      </c>
      <c r="L29" s="81"/>
      <c r="M29" s="68">
        <f t="shared" si="4"/>
        <v>0</v>
      </c>
    </row>
    <row r="30" spans="1:13" x14ac:dyDescent="0.25">
      <c r="A30" s="39" t="str">
        <f t="shared" si="2"/>
        <v>URBANPodiatry</v>
      </c>
      <c r="B30" s="67" t="s">
        <v>25</v>
      </c>
      <c r="C30" s="57" t="s">
        <v>58</v>
      </c>
      <c r="D30" s="57" t="s">
        <v>165</v>
      </c>
      <c r="E30" s="81"/>
      <c r="F30" s="81"/>
      <c r="G30" s="81"/>
      <c r="H30" s="87">
        <f t="shared" si="0"/>
        <v>0</v>
      </c>
      <c r="I30" s="87">
        <f t="shared" si="1"/>
        <v>0</v>
      </c>
      <c r="J30" s="81"/>
      <c r="K30" s="68">
        <f t="shared" si="3"/>
        <v>0</v>
      </c>
      <c r="L30" s="81"/>
      <c r="M30" s="68">
        <f t="shared" si="4"/>
        <v>0</v>
      </c>
    </row>
    <row r="31" spans="1:13" x14ac:dyDescent="0.25">
      <c r="A31" s="39" t="str">
        <f t="shared" si="2"/>
        <v>URBANRheumatology</v>
      </c>
      <c r="B31" s="67" t="s">
        <v>26</v>
      </c>
      <c r="C31" s="57" t="s">
        <v>58</v>
      </c>
      <c r="D31" s="57" t="s">
        <v>165</v>
      </c>
      <c r="E31" s="81"/>
      <c r="F31" s="81"/>
      <c r="G31" s="81"/>
      <c r="H31" s="87">
        <f t="shared" si="0"/>
        <v>0</v>
      </c>
      <c r="I31" s="87">
        <f t="shared" si="1"/>
        <v>0</v>
      </c>
      <c r="J31" s="81"/>
      <c r="K31" s="68">
        <f t="shared" si="3"/>
        <v>0</v>
      </c>
      <c r="L31" s="81"/>
      <c r="M31" s="68">
        <f t="shared" si="4"/>
        <v>0</v>
      </c>
    </row>
    <row r="32" spans="1:13" x14ac:dyDescent="0.25">
      <c r="A32" s="39" t="str">
        <f t="shared" si="2"/>
        <v>URBANSurgeons</v>
      </c>
      <c r="B32" s="67" t="s">
        <v>27</v>
      </c>
      <c r="C32" s="57" t="s">
        <v>58</v>
      </c>
      <c r="D32" s="57" t="s">
        <v>165</v>
      </c>
      <c r="E32" s="81"/>
      <c r="F32" s="81"/>
      <c r="G32" s="81"/>
      <c r="H32" s="87">
        <f t="shared" si="0"/>
        <v>0</v>
      </c>
      <c r="I32" s="87">
        <f t="shared" si="1"/>
        <v>0</v>
      </c>
      <c r="J32" s="81"/>
      <c r="K32" s="68">
        <f t="shared" si="3"/>
        <v>0</v>
      </c>
      <c r="L32" s="81"/>
      <c r="M32" s="68">
        <f t="shared" si="4"/>
        <v>0</v>
      </c>
    </row>
    <row r="33" spans="1:13" x14ac:dyDescent="0.25">
      <c r="A33" s="39" t="str">
        <f t="shared" si="2"/>
        <v>URBANUrology</v>
      </c>
      <c r="B33" s="67" t="s">
        <v>28</v>
      </c>
      <c r="C33" s="57" t="s">
        <v>58</v>
      </c>
      <c r="D33" s="57" t="s">
        <v>165</v>
      </c>
      <c r="E33" s="81"/>
      <c r="F33" s="81"/>
      <c r="G33" s="81"/>
      <c r="H33" s="87">
        <f t="shared" si="0"/>
        <v>0</v>
      </c>
      <c r="I33" s="87">
        <f t="shared" si="1"/>
        <v>0</v>
      </c>
      <c r="J33" s="81"/>
      <c r="K33" s="68">
        <f t="shared" si="3"/>
        <v>0</v>
      </c>
      <c r="L33" s="81"/>
      <c r="M33" s="68">
        <f t="shared" si="4"/>
        <v>0</v>
      </c>
    </row>
    <row r="34" spans="1:13" ht="25" x14ac:dyDescent="0.25">
      <c r="A34" s="39" t="str">
        <f t="shared" si="2"/>
        <v>URBANPCP including Internal Medicine, General Practice, Family Practice</v>
      </c>
      <c r="B34" s="67" t="s">
        <v>4</v>
      </c>
      <c r="C34" s="57" t="s">
        <v>58</v>
      </c>
      <c r="D34" s="57" t="s">
        <v>64</v>
      </c>
      <c r="E34" s="81"/>
      <c r="F34" s="81"/>
      <c r="G34" s="81"/>
      <c r="H34" s="87">
        <f t="shared" si="0"/>
        <v>0</v>
      </c>
      <c r="I34" s="87">
        <f t="shared" si="1"/>
        <v>0</v>
      </c>
      <c r="J34" s="81"/>
      <c r="K34" s="68">
        <f t="shared" si="3"/>
        <v>0</v>
      </c>
      <c r="L34" s="81"/>
      <c r="M34" s="68">
        <f t="shared" si="4"/>
        <v>0</v>
      </c>
    </row>
    <row r="35" spans="1:13" x14ac:dyDescent="0.25">
      <c r="A35" s="39" t="str">
        <f t="shared" si="2"/>
        <v>URBANPharmacies</v>
      </c>
      <c r="B35" s="67" t="s">
        <v>5</v>
      </c>
      <c r="C35" s="57" t="s">
        <v>58</v>
      </c>
      <c r="D35" s="57" t="s">
        <v>64</v>
      </c>
      <c r="E35" s="81"/>
      <c r="F35" s="81"/>
      <c r="G35" s="81"/>
      <c r="H35" s="87">
        <f t="shared" si="0"/>
        <v>0</v>
      </c>
      <c r="I35" s="87">
        <f t="shared" si="1"/>
        <v>0</v>
      </c>
      <c r="J35" s="81"/>
      <c r="K35" s="68">
        <f t="shared" si="3"/>
        <v>0</v>
      </c>
      <c r="L35" s="81"/>
      <c r="M35" s="68">
        <f t="shared" si="4"/>
        <v>0</v>
      </c>
    </row>
    <row r="36" spans="1:13" x14ac:dyDescent="0.25">
      <c r="A36" s="39" t="str">
        <f t="shared" si="2"/>
        <v>URBANFQHC - PCP Only</v>
      </c>
      <c r="B36" s="67" t="s">
        <v>6</v>
      </c>
      <c r="C36" s="57" t="s">
        <v>58</v>
      </c>
      <c r="D36" s="57" t="s">
        <v>64</v>
      </c>
      <c r="E36" s="81"/>
      <c r="F36" s="81"/>
      <c r="G36" s="81"/>
      <c r="H36" s="87">
        <f t="shared" si="0"/>
        <v>0</v>
      </c>
      <c r="I36" s="87">
        <f t="shared" si="1"/>
        <v>0</v>
      </c>
      <c r="J36" s="81"/>
      <c r="K36" s="68">
        <f t="shared" si="3"/>
        <v>0</v>
      </c>
      <c r="L36" s="81"/>
      <c r="M36" s="68">
        <f t="shared" si="4"/>
        <v>0</v>
      </c>
    </row>
    <row r="37" spans="1:13" x14ac:dyDescent="0.25">
      <c r="A37" s="39" t="str">
        <f t="shared" si="2"/>
        <v>URBANCardiology</v>
      </c>
      <c r="B37" s="67" t="s">
        <v>8</v>
      </c>
      <c r="C37" s="57" t="s">
        <v>58</v>
      </c>
      <c r="D37" s="57" t="s">
        <v>64</v>
      </c>
      <c r="E37" s="81"/>
      <c r="F37" s="81"/>
      <c r="G37" s="81"/>
      <c r="H37" s="87">
        <f t="shared" si="0"/>
        <v>0</v>
      </c>
      <c r="I37" s="87">
        <f t="shared" si="1"/>
        <v>0</v>
      </c>
      <c r="J37" s="81"/>
      <c r="K37" s="68">
        <f t="shared" si="3"/>
        <v>0</v>
      </c>
      <c r="L37" s="81"/>
      <c r="M37" s="68">
        <f t="shared" si="4"/>
        <v>0</v>
      </c>
    </row>
    <row r="38" spans="1:13" x14ac:dyDescent="0.25">
      <c r="A38" s="39" t="str">
        <f t="shared" si="2"/>
        <v>URBANCertified Nurse Practitioner</v>
      </c>
      <c r="B38" s="67" t="s">
        <v>9</v>
      </c>
      <c r="C38" s="57" t="s">
        <v>58</v>
      </c>
      <c r="D38" s="57" t="s">
        <v>64</v>
      </c>
      <c r="E38" s="81"/>
      <c r="F38" s="81"/>
      <c r="G38" s="81"/>
      <c r="H38" s="87">
        <f t="shared" si="0"/>
        <v>0</v>
      </c>
      <c r="I38" s="87">
        <f t="shared" si="1"/>
        <v>0</v>
      </c>
      <c r="J38" s="81"/>
      <c r="K38" s="68">
        <f t="shared" si="3"/>
        <v>0</v>
      </c>
      <c r="L38" s="81"/>
      <c r="M38" s="68">
        <f t="shared" si="4"/>
        <v>0</v>
      </c>
    </row>
    <row r="39" spans="1:13" x14ac:dyDescent="0.25">
      <c r="A39" s="39" t="str">
        <f t="shared" si="2"/>
        <v>URBANCertified Midwives</v>
      </c>
      <c r="B39" s="67" t="s">
        <v>10</v>
      </c>
      <c r="C39" s="57" t="s">
        <v>58</v>
      </c>
      <c r="D39" s="57" t="s">
        <v>64</v>
      </c>
      <c r="E39" s="81"/>
      <c r="F39" s="81"/>
      <c r="G39" s="81"/>
      <c r="H39" s="87">
        <f t="shared" si="0"/>
        <v>0</v>
      </c>
      <c r="I39" s="87">
        <f t="shared" si="1"/>
        <v>0</v>
      </c>
      <c r="J39" s="81"/>
      <c r="K39" s="68">
        <f t="shared" si="3"/>
        <v>0</v>
      </c>
      <c r="L39" s="81"/>
      <c r="M39" s="68">
        <f t="shared" si="4"/>
        <v>0</v>
      </c>
    </row>
    <row r="40" spans="1:13" x14ac:dyDescent="0.25">
      <c r="A40" s="39" t="str">
        <f t="shared" si="2"/>
        <v>URBANDermatology</v>
      </c>
      <c r="B40" s="67" t="s">
        <v>11</v>
      </c>
      <c r="C40" s="57" t="s">
        <v>58</v>
      </c>
      <c r="D40" s="57" t="s">
        <v>64</v>
      </c>
      <c r="E40" s="81"/>
      <c r="F40" s="81"/>
      <c r="G40" s="81"/>
      <c r="H40" s="87">
        <f t="shared" si="0"/>
        <v>0</v>
      </c>
      <c r="I40" s="87">
        <f t="shared" si="1"/>
        <v>0</v>
      </c>
      <c r="J40" s="81"/>
      <c r="K40" s="68">
        <f t="shared" si="3"/>
        <v>0</v>
      </c>
      <c r="L40" s="81"/>
      <c r="M40" s="68">
        <f t="shared" si="4"/>
        <v>0</v>
      </c>
    </row>
    <row r="41" spans="1:13" x14ac:dyDescent="0.25">
      <c r="A41" s="39" t="str">
        <f t="shared" si="2"/>
        <v>URBANDental</v>
      </c>
      <c r="B41" s="67" t="s">
        <v>12</v>
      </c>
      <c r="C41" s="57" t="s">
        <v>58</v>
      </c>
      <c r="D41" s="57" t="s">
        <v>64</v>
      </c>
      <c r="E41" s="81"/>
      <c r="F41" s="81"/>
      <c r="G41" s="81"/>
      <c r="H41" s="87">
        <f t="shared" si="0"/>
        <v>0</v>
      </c>
      <c r="I41" s="87">
        <f t="shared" si="1"/>
        <v>0</v>
      </c>
      <c r="J41" s="81"/>
      <c r="K41" s="68">
        <f t="shared" si="3"/>
        <v>0</v>
      </c>
      <c r="L41" s="81"/>
      <c r="M41" s="68">
        <f t="shared" si="4"/>
        <v>0</v>
      </c>
    </row>
    <row r="42" spans="1:13" x14ac:dyDescent="0.25">
      <c r="A42" s="39" t="str">
        <f t="shared" si="2"/>
        <v>URBANEndocrinology</v>
      </c>
      <c r="B42" s="67" t="s">
        <v>13</v>
      </c>
      <c r="C42" s="57" t="s">
        <v>58</v>
      </c>
      <c r="D42" s="57" t="s">
        <v>64</v>
      </c>
      <c r="E42" s="81"/>
      <c r="F42" s="81"/>
      <c r="G42" s="81"/>
      <c r="H42" s="87">
        <f t="shared" si="0"/>
        <v>0</v>
      </c>
      <c r="I42" s="87">
        <f t="shared" si="1"/>
        <v>0</v>
      </c>
      <c r="J42" s="81"/>
      <c r="K42" s="68">
        <f t="shared" si="3"/>
        <v>0</v>
      </c>
      <c r="L42" s="81"/>
      <c r="M42" s="68">
        <f t="shared" si="4"/>
        <v>0</v>
      </c>
    </row>
    <row r="43" spans="1:13" x14ac:dyDescent="0.25">
      <c r="A43" s="39" t="str">
        <f t="shared" si="2"/>
        <v>URBANENT</v>
      </c>
      <c r="B43" s="67" t="s">
        <v>14</v>
      </c>
      <c r="C43" s="57" t="s">
        <v>58</v>
      </c>
      <c r="D43" s="57" t="s">
        <v>64</v>
      </c>
      <c r="E43" s="81"/>
      <c r="F43" s="81"/>
      <c r="G43" s="81"/>
      <c r="H43" s="87">
        <f t="shared" si="0"/>
        <v>0</v>
      </c>
      <c r="I43" s="87">
        <f t="shared" si="1"/>
        <v>0</v>
      </c>
      <c r="J43" s="81"/>
      <c r="K43" s="68">
        <f t="shared" si="3"/>
        <v>0</v>
      </c>
      <c r="L43" s="81"/>
      <c r="M43" s="68">
        <f t="shared" si="4"/>
        <v>0</v>
      </c>
    </row>
    <row r="44" spans="1:13" x14ac:dyDescent="0.25">
      <c r="A44" s="39" t="str">
        <f t="shared" si="2"/>
        <v>URBANFQHC</v>
      </c>
      <c r="B44" s="67" t="s">
        <v>15</v>
      </c>
      <c r="C44" s="57" t="s">
        <v>58</v>
      </c>
      <c r="D44" s="57" t="s">
        <v>64</v>
      </c>
      <c r="E44" s="81"/>
      <c r="F44" s="81"/>
      <c r="G44" s="81"/>
      <c r="H44" s="87">
        <f t="shared" si="0"/>
        <v>0</v>
      </c>
      <c r="I44" s="87">
        <f t="shared" si="1"/>
        <v>0</v>
      </c>
      <c r="J44" s="81"/>
      <c r="K44" s="68">
        <f t="shared" si="3"/>
        <v>0</v>
      </c>
      <c r="L44" s="81"/>
      <c r="M44" s="68">
        <f t="shared" si="4"/>
        <v>0</v>
      </c>
    </row>
    <row r="45" spans="1:13" x14ac:dyDescent="0.25">
      <c r="A45" s="39" t="str">
        <f t="shared" si="2"/>
        <v>URBANRHC</v>
      </c>
      <c r="B45" s="69" t="s">
        <v>16</v>
      </c>
      <c r="C45" s="57" t="s">
        <v>58</v>
      </c>
      <c r="D45" s="57" t="s">
        <v>64</v>
      </c>
      <c r="E45" s="81"/>
      <c r="F45" s="81"/>
      <c r="G45" s="81"/>
      <c r="H45" s="87">
        <f t="shared" si="0"/>
        <v>0</v>
      </c>
      <c r="I45" s="87">
        <f t="shared" si="1"/>
        <v>0</v>
      </c>
      <c r="J45" s="81"/>
      <c r="K45" s="68">
        <f t="shared" si="3"/>
        <v>0</v>
      </c>
      <c r="L45" s="81"/>
      <c r="M45" s="68">
        <f t="shared" si="4"/>
        <v>0</v>
      </c>
    </row>
    <row r="46" spans="1:13" x14ac:dyDescent="0.25">
      <c r="A46" s="39" t="str">
        <f t="shared" si="2"/>
        <v>URBANHematology/Oncology</v>
      </c>
      <c r="B46" s="67" t="s">
        <v>17</v>
      </c>
      <c r="C46" s="57" t="s">
        <v>58</v>
      </c>
      <c r="D46" s="57" t="s">
        <v>64</v>
      </c>
      <c r="E46" s="81"/>
      <c r="F46" s="81"/>
      <c r="G46" s="81"/>
      <c r="H46" s="87">
        <f t="shared" si="0"/>
        <v>0</v>
      </c>
      <c r="I46" s="87">
        <f t="shared" si="1"/>
        <v>0</v>
      </c>
      <c r="J46" s="81"/>
      <c r="K46" s="68">
        <f t="shared" si="3"/>
        <v>0</v>
      </c>
      <c r="L46" s="81"/>
      <c r="M46" s="68">
        <f t="shared" si="4"/>
        <v>0</v>
      </c>
    </row>
    <row r="47" spans="1:13" x14ac:dyDescent="0.25">
      <c r="A47" s="39" t="str">
        <f t="shared" si="2"/>
        <v>URBANI/T/U</v>
      </c>
      <c r="B47" s="69" t="s">
        <v>18</v>
      </c>
      <c r="C47" s="57" t="s">
        <v>58</v>
      </c>
      <c r="D47" s="57" t="s">
        <v>64</v>
      </c>
      <c r="E47" s="81"/>
      <c r="F47" s="81"/>
      <c r="G47" s="81"/>
      <c r="H47" s="87">
        <f t="shared" si="0"/>
        <v>0</v>
      </c>
      <c r="I47" s="87">
        <f t="shared" si="1"/>
        <v>0</v>
      </c>
      <c r="J47" s="81"/>
      <c r="K47" s="68">
        <f t="shared" si="3"/>
        <v>0</v>
      </c>
      <c r="L47" s="81"/>
      <c r="M47" s="68">
        <f t="shared" si="4"/>
        <v>0</v>
      </c>
    </row>
    <row r="48" spans="1:13" x14ac:dyDescent="0.25">
      <c r="A48" s="39" t="str">
        <f t="shared" si="2"/>
        <v>URBANNeurology</v>
      </c>
      <c r="B48" s="67" t="s">
        <v>19</v>
      </c>
      <c r="C48" s="57" t="s">
        <v>58</v>
      </c>
      <c r="D48" s="57" t="s">
        <v>64</v>
      </c>
      <c r="E48" s="81"/>
      <c r="F48" s="81"/>
      <c r="G48" s="81"/>
      <c r="H48" s="87">
        <f t="shared" si="0"/>
        <v>0</v>
      </c>
      <c r="I48" s="87">
        <f t="shared" si="1"/>
        <v>0</v>
      </c>
      <c r="J48" s="81"/>
      <c r="K48" s="68">
        <f t="shared" si="3"/>
        <v>0</v>
      </c>
      <c r="L48" s="81"/>
      <c r="M48" s="68">
        <f t="shared" si="4"/>
        <v>0</v>
      </c>
    </row>
    <row r="49" spans="1:13" x14ac:dyDescent="0.25">
      <c r="A49" s="39" t="str">
        <f t="shared" si="2"/>
        <v>URBANNeurosurgeons</v>
      </c>
      <c r="B49" s="67" t="s">
        <v>20</v>
      </c>
      <c r="C49" s="57" t="s">
        <v>58</v>
      </c>
      <c r="D49" s="57" t="s">
        <v>64</v>
      </c>
      <c r="E49" s="81"/>
      <c r="F49" s="81"/>
      <c r="G49" s="81"/>
      <c r="H49" s="87">
        <f t="shared" si="0"/>
        <v>0</v>
      </c>
      <c r="I49" s="87">
        <f t="shared" si="1"/>
        <v>0</v>
      </c>
      <c r="J49" s="81"/>
      <c r="K49" s="68">
        <f t="shared" si="3"/>
        <v>0</v>
      </c>
      <c r="L49" s="81"/>
      <c r="M49" s="68">
        <f t="shared" si="4"/>
        <v>0</v>
      </c>
    </row>
    <row r="50" spans="1:13" x14ac:dyDescent="0.25">
      <c r="A50" s="39" t="str">
        <f t="shared" si="2"/>
        <v>URBANOB/Gyn</v>
      </c>
      <c r="B50" s="67" t="s">
        <v>21</v>
      </c>
      <c r="C50" s="57" t="s">
        <v>58</v>
      </c>
      <c r="D50" s="57" t="s">
        <v>64</v>
      </c>
      <c r="E50" s="81"/>
      <c r="F50" s="81"/>
      <c r="G50" s="81"/>
      <c r="H50" s="87">
        <f t="shared" si="0"/>
        <v>0</v>
      </c>
      <c r="I50" s="87">
        <f t="shared" si="1"/>
        <v>0</v>
      </c>
      <c r="J50" s="81"/>
      <c r="K50" s="68">
        <f t="shared" si="3"/>
        <v>0</v>
      </c>
      <c r="L50" s="81"/>
      <c r="M50" s="68">
        <f t="shared" si="4"/>
        <v>0</v>
      </c>
    </row>
    <row r="51" spans="1:13" x14ac:dyDescent="0.25">
      <c r="A51" s="39" t="str">
        <f t="shared" si="2"/>
        <v>URBANOrthopedics</v>
      </c>
      <c r="B51" s="67" t="s">
        <v>22</v>
      </c>
      <c r="C51" s="57" t="s">
        <v>58</v>
      </c>
      <c r="D51" s="57" t="s">
        <v>64</v>
      </c>
      <c r="E51" s="81"/>
      <c r="F51" s="81"/>
      <c r="G51" s="81"/>
      <c r="H51" s="87">
        <f t="shared" si="0"/>
        <v>0</v>
      </c>
      <c r="I51" s="87">
        <f t="shared" si="1"/>
        <v>0</v>
      </c>
      <c r="J51" s="81"/>
      <c r="K51" s="68">
        <f t="shared" si="3"/>
        <v>0</v>
      </c>
      <c r="L51" s="81"/>
      <c r="M51" s="68">
        <f t="shared" si="4"/>
        <v>0</v>
      </c>
    </row>
    <row r="52" spans="1:13" x14ac:dyDescent="0.25">
      <c r="A52" s="39" t="str">
        <f t="shared" si="2"/>
        <v>URBANPediatrics</v>
      </c>
      <c r="B52" s="67" t="s">
        <v>23</v>
      </c>
      <c r="C52" s="57" t="s">
        <v>58</v>
      </c>
      <c r="D52" s="57" t="s">
        <v>64</v>
      </c>
      <c r="E52" s="81"/>
      <c r="F52" s="81"/>
      <c r="G52" s="81"/>
      <c r="H52" s="87">
        <f t="shared" si="0"/>
        <v>0</v>
      </c>
      <c r="I52" s="87">
        <f t="shared" si="1"/>
        <v>0</v>
      </c>
      <c r="J52" s="81"/>
      <c r="K52" s="68">
        <f t="shared" si="3"/>
        <v>0</v>
      </c>
      <c r="L52" s="81"/>
      <c r="M52" s="68">
        <f t="shared" si="4"/>
        <v>0</v>
      </c>
    </row>
    <row r="53" spans="1:13" x14ac:dyDescent="0.25">
      <c r="A53" s="39" t="str">
        <f t="shared" si="2"/>
        <v>URBANPhysician Assistant</v>
      </c>
      <c r="B53" s="67" t="s">
        <v>24</v>
      </c>
      <c r="C53" s="57" t="s">
        <v>58</v>
      </c>
      <c r="D53" s="57" t="s">
        <v>64</v>
      </c>
      <c r="E53" s="81"/>
      <c r="F53" s="81"/>
      <c r="G53" s="81"/>
      <c r="H53" s="87">
        <f t="shared" si="0"/>
        <v>0</v>
      </c>
      <c r="I53" s="87">
        <f t="shared" si="1"/>
        <v>0</v>
      </c>
      <c r="J53" s="81"/>
      <c r="K53" s="68">
        <f t="shared" si="3"/>
        <v>0</v>
      </c>
      <c r="L53" s="81"/>
      <c r="M53" s="68">
        <f t="shared" si="4"/>
        <v>0</v>
      </c>
    </row>
    <row r="54" spans="1:13" x14ac:dyDescent="0.25">
      <c r="A54" s="39" t="str">
        <f t="shared" si="2"/>
        <v>URBANPodiatry</v>
      </c>
      <c r="B54" s="67" t="s">
        <v>25</v>
      </c>
      <c r="C54" s="57" t="s">
        <v>58</v>
      </c>
      <c r="D54" s="57" t="s">
        <v>64</v>
      </c>
      <c r="E54" s="81"/>
      <c r="F54" s="81"/>
      <c r="G54" s="81"/>
      <c r="H54" s="87">
        <f t="shared" si="0"/>
        <v>0</v>
      </c>
      <c r="I54" s="87">
        <f t="shared" si="1"/>
        <v>0</v>
      </c>
      <c r="J54" s="81"/>
      <c r="K54" s="68">
        <f t="shared" si="3"/>
        <v>0</v>
      </c>
      <c r="L54" s="81"/>
      <c r="M54" s="68">
        <f t="shared" si="4"/>
        <v>0</v>
      </c>
    </row>
    <row r="55" spans="1:13" x14ac:dyDescent="0.25">
      <c r="A55" s="39" t="str">
        <f t="shared" si="2"/>
        <v>URBANRheumatology</v>
      </c>
      <c r="B55" s="67" t="s">
        <v>26</v>
      </c>
      <c r="C55" s="57" t="s">
        <v>58</v>
      </c>
      <c r="D55" s="57" t="s">
        <v>64</v>
      </c>
      <c r="E55" s="81"/>
      <c r="F55" s="81"/>
      <c r="G55" s="81"/>
      <c r="H55" s="87">
        <f t="shared" si="0"/>
        <v>0</v>
      </c>
      <c r="I55" s="87">
        <f t="shared" si="1"/>
        <v>0</v>
      </c>
      <c r="J55" s="81"/>
      <c r="K55" s="68">
        <f t="shared" si="3"/>
        <v>0</v>
      </c>
      <c r="L55" s="81"/>
      <c r="M55" s="68">
        <f t="shared" si="4"/>
        <v>0</v>
      </c>
    </row>
    <row r="56" spans="1:13" x14ac:dyDescent="0.25">
      <c r="A56" s="39" t="str">
        <f t="shared" si="2"/>
        <v>URBANSurgeons</v>
      </c>
      <c r="B56" s="67" t="s">
        <v>27</v>
      </c>
      <c r="C56" s="57" t="s">
        <v>58</v>
      </c>
      <c r="D56" s="57" t="s">
        <v>64</v>
      </c>
      <c r="E56" s="81"/>
      <c r="F56" s="81"/>
      <c r="G56" s="81"/>
      <c r="H56" s="87">
        <f t="shared" si="0"/>
        <v>0</v>
      </c>
      <c r="I56" s="87">
        <f t="shared" si="1"/>
        <v>0</v>
      </c>
      <c r="J56" s="81"/>
      <c r="K56" s="68">
        <f t="shared" si="3"/>
        <v>0</v>
      </c>
      <c r="L56" s="81"/>
      <c r="M56" s="68">
        <f t="shared" si="4"/>
        <v>0</v>
      </c>
    </row>
    <row r="57" spans="1:13" x14ac:dyDescent="0.25">
      <c r="A57" s="39" t="str">
        <f t="shared" si="2"/>
        <v>URBANUrology</v>
      </c>
      <c r="B57" s="67" t="s">
        <v>28</v>
      </c>
      <c r="C57" s="57" t="s">
        <v>58</v>
      </c>
      <c r="D57" s="57" t="s">
        <v>64</v>
      </c>
      <c r="E57" s="81"/>
      <c r="F57" s="81"/>
      <c r="G57" s="81"/>
      <c r="H57" s="87">
        <f t="shared" si="0"/>
        <v>0</v>
      </c>
      <c r="I57" s="87">
        <f t="shared" si="1"/>
        <v>0</v>
      </c>
      <c r="J57" s="81"/>
      <c r="K57" s="68">
        <f t="shared" si="3"/>
        <v>0</v>
      </c>
      <c r="L57" s="81"/>
      <c r="M57" s="68">
        <f t="shared" si="4"/>
        <v>0</v>
      </c>
    </row>
    <row r="58" spans="1:13" ht="25" x14ac:dyDescent="0.25">
      <c r="A58" s="39" t="str">
        <f t="shared" si="2"/>
        <v>URBANPCP including Internal Medicine, General Practice, Family Practice</v>
      </c>
      <c r="B58" s="67" t="s">
        <v>4</v>
      </c>
      <c r="C58" s="57" t="s">
        <v>58</v>
      </c>
      <c r="D58" s="57" t="s">
        <v>158</v>
      </c>
      <c r="E58" s="81"/>
      <c r="F58" s="81"/>
      <c r="G58" s="81"/>
      <c r="H58" s="87">
        <f t="shared" si="0"/>
        <v>0</v>
      </c>
      <c r="I58" s="87">
        <f t="shared" si="1"/>
        <v>0</v>
      </c>
      <c r="J58" s="81"/>
      <c r="K58" s="68">
        <f t="shared" si="3"/>
        <v>0</v>
      </c>
      <c r="L58" s="81"/>
      <c r="M58" s="68">
        <f t="shared" si="4"/>
        <v>0</v>
      </c>
    </row>
    <row r="59" spans="1:13" x14ac:dyDescent="0.25">
      <c r="A59" s="39" t="str">
        <f t="shared" si="2"/>
        <v>URBANPharmacies</v>
      </c>
      <c r="B59" s="67" t="s">
        <v>5</v>
      </c>
      <c r="C59" s="57" t="s">
        <v>58</v>
      </c>
      <c r="D59" s="57" t="s">
        <v>158</v>
      </c>
      <c r="E59" s="81"/>
      <c r="F59" s="81"/>
      <c r="G59" s="81"/>
      <c r="H59" s="87">
        <f t="shared" si="0"/>
        <v>0</v>
      </c>
      <c r="I59" s="87">
        <f t="shared" si="1"/>
        <v>0</v>
      </c>
      <c r="J59" s="81"/>
      <c r="K59" s="68">
        <f t="shared" si="3"/>
        <v>0</v>
      </c>
      <c r="L59" s="81"/>
      <c r="M59" s="68">
        <f t="shared" si="4"/>
        <v>0</v>
      </c>
    </row>
    <row r="60" spans="1:13" x14ac:dyDescent="0.25">
      <c r="A60" s="39" t="str">
        <f t="shared" si="2"/>
        <v>URBANFQHC - PCP Only</v>
      </c>
      <c r="B60" s="67" t="s">
        <v>6</v>
      </c>
      <c r="C60" s="57" t="s">
        <v>58</v>
      </c>
      <c r="D60" s="57" t="s">
        <v>158</v>
      </c>
      <c r="E60" s="81"/>
      <c r="F60" s="81"/>
      <c r="G60" s="81"/>
      <c r="H60" s="87">
        <f t="shared" si="0"/>
        <v>0</v>
      </c>
      <c r="I60" s="87">
        <f t="shared" si="1"/>
        <v>0</v>
      </c>
      <c r="J60" s="81"/>
      <c r="K60" s="68">
        <f t="shared" si="3"/>
        <v>0</v>
      </c>
      <c r="L60" s="81"/>
      <c r="M60" s="68">
        <f t="shared" si="4"/>
        <v>0</v>
      </c>
    </row>
    <row r="61" spans="1:13" x14ac:dyDescent="0.25">
      <c r="A61" s="39" t="str">
        <f t="shared" si="2"/>
        <v>URBANCardiology</v>
      </c>
      <c r="B61" s="67" t="s">
        <v>8</v>
      </c>
      <c r="C61" s="57" t="s">
        <v>58</v>
      </c>
      <c r="D61" s="57" t="s">
        <v>158</v>
      </c>
      <c r="E61" s="81"/>
      <c r="F61" s="81"/>
      <c r="G61" s="81"/>
      <c r="H61" s="87">
        <f t="shared" si="0"/>
        <v>0</v>
      </c>
      <c r="I61" s="87">
        <f t="shared" si="1"/>
        <v>0</v>
      </c>
      <c r="J61" s="81"/>
      <c r="K61" s="68">
        <f t="shared" si="3"/>
        <v>0</v>
      </c>
      <c r="L61" s="81"/>
      <c r="M61" s="68">
        <f t="shared" si="4"/>
        <v>0</v>
      </c>
    </row>
    <row r="62" spans="1:13" x14ac:dyDescent="0.25">
      <c r="A62" s="39" t="str">
        <f t="shared" si="2"/>
        <v>URBANCertified Nurse Practitioner</v>
      </c>
      <c r="B62" s="67" t="s">
        <v>9</v>
      </c>
      <c r="C62" s="57" t="s">
        <v>58</v>
      </c>
      <c r="D62" s="57" t="s">
        <v>158</v>
      </c>
      <c r="E62" s="81"/>
      <c r="F62" s="81"/>
      <c r="G62" s="81"/>
      <c r="H62" s="87">
        <f t="shared" si="0"/>
        <v>0</v>
      </c>
      <c r="I62" s="87">
        <f t="shared" si="1"/>
        <v>0</v>
      </c>
      <c r="J62" s="81"/>
      <c r="K62" s="68">
        <f t="shared" si="3"/>
        <v>0</v>
      </c>
      <c r="L62" s="81"/>
      <c r="M62" s="68">
        <f t="shared" si="4"/>
        <v>0</v>
      </c>
    </row>
    <row r="63" spans="1:13" x14ac:dyDescent="0.25">
      <c r="A63" s="39" t="str">
        <f t="shared" si="2"/>
        <v>URBANCertified Midwives</v>
      </c>
      <c r="B63" s="67" t="s">
        <v>10</v>
      </c>
      <c r="C63" s="57" t="s">
        <v>58</v>
      </c>
      <c r="D63" s="57" t="s">
        <v>158</v>
      </c>
      <c r="E63" s="81"/>
      <c r="F63" s="81"/>
      <c r="G63" s="81"/>
      <c r="H63" s="87">
        <f t="shared" si="0"/>
        <v>0</v>
      </c>
      <c r="I63" s="87">
        <f t="shared" si="1"/>
        <v>0</v>
      </c>
      <c r="J63" s="81"/>
      <c r="K63" s="68">
        <f t="shared" si="3"/>
        <v>0</v>
      </c>
      <c r="L63" s="81"/>
      <c r="M63" s="68">
        <f t="shared" si="4"/>
        <v>0</v>
      </c>
    </row>
    <row r="64" spans="1:13" x14ac:dyDescent="0.25">
      <c r="A64" s="39" t="str">
        <f t="shared" si="2"/>
        <v>URBANDermatology</v>
      </c>
      <c r="B64" s="67" t="s">
        <v>11</v>
      </c>
      <c r="C64" s="57" t="s">
        <v>58</v>
      </c>
      <c r="D64" s="57" t="s">
        <v>158</v>
      </c>
      <c r="E64" s="81"/>
      <c r="F64" s="81"/>
      <c r="G64" s="81"/>
      <c r="H64" s="87">
        <f t="shared" si="0"/>
        <v>0</v>
      </c>
      <c r="I64" s="87">
        <f t="shared" si="1"/>
        <v>0</v>
      </c>
      <c r="J64" s="81"/>
      <c r="K64" s="68">
        <f t="shared" si="3"/>
        <v>0</v>
      </c>
      <c r="L64" s="81"/>
      <c r="M64" s="68">
        <f t="shared" si="4"/>
        <v>0</v>
      </c>
    </row>
    <row r="65" spans="1:13" x14ac:dyDescent="0.25">
      <c r="A65" s="39" t="str">
        <f t="shared" si="2"/>
        <v>URBANDental</v>
      </c>
      <c r="B65" s="67" t="s">
        <v>12</v>
      </c>
      <c r="C65" s="57" t="s">
        <v>58</v>
      </c>
      <c r="D65" s="57" t="s">
        <v>158</v>
      </c>
      <c r="E65" s="81"/>
      <c r="F65" s="81"/>
      <c r="G65" s="81"/>
      <c r="H65" s="87">
        <f t="shared" si="0"/>
        <v>0</v>
      </c>
      <c r="I65" s="87">
        <f t="shared" si="1"/>
        <v>0</v>
      </c>
      <c r="J65" s="81"/>
      <c r="K65" s="68">
        <f t="shared" si="3"/>
        <v>0</v>
      </c>
      <c r="L65" s="81"/>
      <c r="M65" s="68">
        <f t="shared" si="4"/>
        <v>0</v>
      </c>
    </row>
    <row r="66" spans="1:13" x14ac:dyDescent="0.25">
      <c r="A66" s="39" t="str">
        <f t="shared" si="2"/>
        <v>URBANEndocrinology</v>
      </c>
      <c r="B66" s="67" t="s">
        <v>13</v>
      </c>
      <c r="C66" s="57" t="s">
        <v>58</v>
      </c>
      <c r="D66" s="57" t="s">
        <v>158</v>
      </c>
      <c r="E66" s="81"/>
      <c r="F66" s="81"/>
      <c r="G66" s="81"/>
      <c r="H66" s="87">
        <f t="shared" si="0"/>
        <v>0</v>
      </c>
      <c r="I66" s="87">
        <f t="shared" si="1"/>
        <v>0</v>
      </c>
      <c r="J66" s="81"/>
      <c r="K66" s="68">
        <f t="shared" si="3"/>
        <v>0</v>
      </c>
      <c r="L66" s="81"/>
      <c r="M66" s="68">
        <f t="shared" si="4"/>
        <v>0</v>
      </c>
    </row>
    <row r="67" spans="1:13" x14ac:dyDescent="0.25">
      <c r="A67" s="39" t="str">
        <f t="shared" si="2"/>
        <v>URBANENT</v>
      </c>
      <c r="B67" s="67" t="s">
        <v>14</v>
      </c>
      <c r="C67" s="57" t="s">
        <v>58</v>
      </c>
      <c r="D67" s="57" t="s">
        <v>158</v>
      </c>
      <c r="E67" s="81"/>
      <c r="F67" s="81"/>
      <c r="G67" s="81"/>
      <c r="H67" s="87">
        <f t="shared" si="0"/>
        <v>0</v>
      </c>
      <c r="I67" s="87">
        <f t="shared" si="1"/>
        <v>0</v>
      </c>
      <c r="J67" s="81"/>
      <c r="K67" s="68">
        <f t="shared" si="3"/>
        <v>0</v>
      </c>
      <c r="L67" s="81"/>
      <c r="M67" s="68">
        <f t="shared" si="4"/>
        <v>0</v>
      </c>
    </row>
    <row r="68" spans="1:13" x14ac:dyDescent="0.25">
      <c r="A68" s="39" t="str">
        <f t="shared" si="2"/>
        <v>URBANFQHC</v>
      </c>
      <c r="B68" s="67" t="s">
        <v>15</v>
      </c>
      <c r="C68" s="57" t="s">
        <v>58</v>
      </c>
      <c r="D68" s="57" t="s">
        <v>158</v>
      </c>
      <c r="E68" s="81"/>
      <c r="F68" s="81"/>
      <c r="G68" s="81"/>
      <c r="H68" s="87">
        <f t="shared" si="0"/>
        <v>0</v>
      </c>
      <c r="I68" s="87">
        <f t="shared" si="1"/>
        <v>0</v>
      </c>
      <c r="J68" s="81"/>
      <c r="K68" s="68">
        <f t="shared" si="3"/>
        <v>0</v>
      </c>
      <c r="L68" s="81"/>
      <c r="M68" s="68">
        <f t="shared" si="4"/>
        <v>0</v>
      </c>
    </row>
    <row r="69" spans="1:13" x14ac:dyDescent="0.25">
      <c r="A69" s="39" t="str">
        <f t="shared" si="2"/>
        <v>URBANRHC</v>
      </c>
      <c r="B69" s="69" t="s">
        <v>16</v>
      </c>
      <c r="C69" s="57" t="s">
        <v>58</v>
      </c>
      <c r="D69" s="57" t="s">
        <v>158</v>
      </c>
      <c r="E69" s="81"/>
      <c r="F69" s="81"/>
      <c r="G69" s="81"/>
      <c r="H69" s="87">
        <f t="shared" si="0"/>
        <v>0</v>
      </c>
      <c r="I69" s="87">
        <f t="shared" si="1"/>
        <v>0</v>
      </c>
      <c r="J69" s="81"/>
      <c r="K69" s="68">
        <f t="shared" si="3"/>
        <v>0</v>
      </c>
      <c r="L69" s="81"/>
      <c r="M69" s="68">
        <f t="shared" si="4"/>
        <v>0</v>
      </c>
    </row>
    <row r="70" spans="1:13" x14ac:dyDescent="0.25">
      <c r="A70" s="39" t="str">
        <f t="shared" si="2"/>
        <v>URBANHematology/Oncology</v>
      </c>
      <c r="B70" s="67" t="s">
        <v>17</v>
      </c>
      <c r="C70" s="57" t="s">
        <v>58</v>
      </c>
      <c r="D70" s="57" t="s">
        <v>158</v>
      </c>
      <c r="E70" s="81"/>
      <c r="F70" s="81"/>
      <c r="G70" s="81"/>
      <c r="H70" s="87">
        <f t="shared" si="0"/>
        <v>0</v>
      </c>
      <c r="I70" s="87">
        <f t="shared" si="1"/>
        <v>0</v>
      </c>
      <c r="J70" s="81"/>
      <c r="K70" s="68">
        <f t="shared" si="3"/>
        <v>0</v>
      </c>
      <c r="L70" s="81"/>
      <c r="M70" s="68">
        <f t="shared" si="4"/>
        <v>0</v>
      </c>
    </row>
    <row r="71" spans="1:13" x14ac:dyDescent="0.25">
      <c r="A71" s="39" t="str">
        <f t="shared" si="2"/>
        <v>URBANI/T/U</v>
      </c>
      <c r="B71" s="69" t="s">
        <v>18</v>
      </c>
      <c r="C71" s="57" t="s">
        <v>58</v>
      </c>
      <c r="D71" s="57" t="s">
        <v>158</v>
      </c>
      <c r="E71" s="81"/>
      <c r="F71" s="81"/>
      <c r="G71" s="81"/>
      <c r="H71" s="87">
        <f t="shared" si="0"/>
        <v>0</v>
      </c>
      <c r="I71" s="87">
        <f t="shared" si="1"/>
        <v>0</v>
      </c>
      <c r="J71" s="81"/>
      <c r="K71" s="68">
        <f t="shared" si="3"/>
        <v>0</v>
      </c>
      <c r="L71" s="81"/>
      <c r="M71" s="68">
        <f t="shared" si="4"/>
        <v>0</v>
      </c>
    </row>
    <row r="72" spans="1:13" x14ac:dyDescent="0.25">
      <c r="A72" s="39" t="str">
        <f t="shared" si="2"/>
        <v>URBANNeurology</v>
      </c>
      <c r="B72" s="67" t="s">
        <v>19</v>
      </c>
      <c r="C72" s="57" t="s">
        <v>58</v>
      </c>
      <c r="D72" s="57" t="s">
        <v>158</v>
      </c>
      <c r="E72" s="81"/>
      <c r="F72" s="81"/>
      <c r="G72" s="81"/>
      <c r="H72" s="87">
        <f t="shared" si="0"/>
        <v>0</v>
      </c>
      <c r="I72" s="87">
        <f t="shared" si="1"/>
        <v>0</v>
      </c>
      <c r="J72" s="81"/>
      <c r="K72" s="68">
        <f t="shared" si="3"/>
        <v>0</v>
      </c>
      <c r="L72" s="81"/>
      <c r="M72" s="68">
        <f t="shared" si="4"/>
        <v>0</v>
      </c>
    </row>
    <row r="73" spans="1:13" x14ac:dyDescent="0.25">
      <c r="A73" s="39" t="str">
        <f t="shared" si="2"/>
        <v>URBANNeurosurgeons</v>
      </c>
      <c r="B73" s="67" t="s">
        <v>20</v>
      </c>
      <c r="C73" s="57" t="s">
        <v>58</v>
      </c>
      <c r="D73" s="57" t="s">
        <v>158</v>
      </c>
      <c r="E73" s="81"/>
      <c r="F73" s="81"/>
      <c r="G73" s="81"/>
      <c r="H73" s="87">
        <f t="shared" si="0"/>
        <v>0</v>
      </c>
      <c r="I73" s="87">
        <f t="shared" si="1"/>
        <v>0</v>
      </c>
      <c r="J73" s="81"/>
      <c r="K73" s="68">
        <f t="shared" si="3"/>
        <v>0</v>
      </c>
      <c r="L73" s="81"/>
      <c r="M73" s="68">
        <f t="shared" si="4"/>
        <v>0</v>
      </c>
    </row>
    <row r="74" spans="1:13" x14ac:dyDescent="0.25">
      <c r="A74" s="39" t="str">
        <f t="shared" si="2"/>
        <v>URBANOB/Gyn</v>
      </c>
      <c r="B74" s="67" t="s">
        <v>21</v>
      </c>
      <c r="C74" s="57" t="s">
        <v>58</v>
      </c>
      <c r="D74" s="57" t="s">
        <v>158</v>
      </c>
      <c r="E74" s="81"/>
      <c r="F74" s="81"/>
      <c r="G74" s="81"/>
      <c r="H74" s="87">
        <f t="shared" ref="H74:H137" si="5">F74+G74</f>
        <v>0</v>
      </c>
      <c r="I74" s="87">
        <f t="shared" ref="I74:I137" si="6">J74+L74</f>
        <v>0</v>
      </c>
      <c r="J74" s="81"/>
      <c r="K74" s="68">
        <f t="shared" si="3"/>
        <v>0</v>
      </c>
      <c r="L74" s="81"/>
      <c r="M74" s="68">
        <f t="shared" si="4"/>
        <v>0</v>
      </c>
    </row>
    <row r="75" spans="1:13" x14ac:dyDescent="0.25">
      <c r="A75" s="39" t="str">
        <f t="shared" ref="A75:A138" si="7">C75&amp;B75</f>
        <v>URBANOrthopedics</v>
      </c>
      <c r="B75" s="67" t="s">
        <v>22</v>
      </c>
      <c r="C75" s="57" t="s">
        <v>58</v>
      </c>
      <c r="D75" s="57" t="s">
        <v>158</v>
      </c>
      <c r="E75" s="81"/>
      <c r="F75" s="81"/>
      <c r="G75" s="81"/>
      <c r="H75" s="87">
        <f t="shared" si="5"/>
        <v>0</v>
      </c>
      <c r="I75" s="87">
        <f t="shared" si="6"/>
        <v>0</v>
      </c>
      <c r="J75" s="81"/>
      <c r="K75" s="68">
        <f t="shared" ref="K75:K138" si="8">IFERROR(ROUND(J75/$I75,3),0)</f>
        <v>0</v>
      </c>
      <c r="L75" s="81"/>
      <c r="M75" s="68">
        <f t="shared" ref="M75:M138" si="9">IFERROR(ROUND(L75/$I75,3),0)</f>
        <v>0</v>
      </c>
    </row>
    <row r="76" spans="1:13" x14ac:dyDescent="0.25">
      <c r="A76" s="39" t="str">
        <f t="shared" si="7"/>
        <v>URBANPediatrics</v>
      </c>
      <c r="B76" s="67" t="s">
        <v>23</v>
      </c>
      <c r="C76" s="57" t="s">
        <v>58</v>
      </c>
      <c r="D76" s="57" t="s">
        <v>158</v>
      </c>
      <c r="E76" s="81"/>
      <c r="F76" s="81"/>
      <c r="G76" s="81"/>
      <c r="H76" s="87">
        <f t="shared" si="5"/>
        <v>0</v>
      </c>
      <c r="I76" s="87">
        <f t="shared" si="6"/>
        <v>0</v>
      </c>
      <c r="J76" s="81"/>
      <c r="K76" s="68">
        <f t="shared" si="8"/>
        <v>0</v>
      </c>
      <c r="L76" s="81"/>
      <c r="M76" s="68">
        <f t="shared" si="9"/>
        <v>0</v>
      </c>
    </row>
    <row r="77" spans="1:13" x14ac:dyDescent="0.25">
      <c r="A77" s="39" t="str">
        <f t="shared" si="7"/>
        <v>URBANPhysician Assistant</v>
      </c>
      <c r="B77" s="67" t="s">
        <v>24</v>
      </c>
      <c r="C77" s="57" t="s">
        <v>58</v>
      </c>
      <c r="D77" s="57" t="s">
        <v>158</v>
      </c>
      <c r="E77" s="81"/>
      <c r="F77" s="81"/>
      <c r="G77" s="81"/>
      <c r="H77" s="87">
        <f t="shared" si="5"/>
        <v>0</v>
      </c>
      <c r="I77" s="87">
        <f t="shared" si="6"/>
        <v>0</v>
      </c>
      <c r="J77" s="81"/>
      <c r="K77" s="68">
        <f t="shared" si="8"/>
        <v>0</v>
      </c>
      <c r="L77" s="81"/>
      <c r="M77" s="68">
        <f t="shared" si="9"/>
        <v>0</v>
      </c>
    </row>
    <row r="78" spans="1:13" x14ac:dyDescent="0.25">
      <c r="A78" s="39" t="str">
        <f t="shared" si="7"/>
        <v>URBANPodiatry</v>
      </c>
      <c r="B78" s="67" t="s">
        <v>25</v>
      </c>
      <c r="C78" s="57" t="s">
        <v>58</v>
      </c>
      <c r="D78" s="57" t="s">
        <v>158</v>
      </c>
      <c r="E78" s="81"/>
      <c r="F78" s="81"/>
      <c r="G78" s="81"/>
      <c r="H78" s="87">
        <f t="shared" si="5"/>
        <v>0</v>
      </c>
      <c r="I78" s="87">
        <f t="shared" si="6"/>
        <v>0</v>
      </c>
      <c r="J78" s="81"/>
      <c r="K78" s="68">
        <f t="shared" si="8"/>
        <v>0</v>
      </c>
      <c r="L78" s="81"/>
      <c r="M78" s="68">
        <f t="shared" si="9"/>
        <v>0</v>
      </c>
    </row>
    <row r="79" spans="1:13" x14ac:dyDescent="0.25">
      <c r="A79" s="39" t="str">
        <f t="shared" si="7"/>
        <v>URBANRheumatology</v>
      </c>
      <c r="B79" s="67" t="s">
        <v>26</v>
      </c>
      <c r="C79" s="57" t="s">
        <v>58</v>
      </c>
      <c r="D79" s="57" t="s">
        <v>158</v>
      </c>
      <c r="E79" s="81"/>
      <c r="F79" s="81"/>
      <c r="G79" s="81"/>
      <c r="H79" s="87">
        <f t="shared" si="5"/>
        <v>0</v>
      </c>
      <c r="I79" s="87">
        <f t="shared" si="6"/>
        <v>0</v>
      </c>
      <c r="J79" s="81"/>
      <c r="K79" s="68">
        <f t="shared" si="8"/>
        <v>0</v>
      </c>
      <c r="L79" s="81"/>
      <c r="M79" s="68">
        <f t="shared" si="9"/>
        <v>0</v>
      </c>
    </row>
    <row r="80" spans="1:13" x14ac:dyDescent="0.25">
      <c r="A80" s="39" t="str">
        <f t="shared" si="7"/>
        <v>URBANSurgeons</v>
      </c>
      <c r="B80" s="67" t="s">
        <v>27</v>
      </c>
      <c r="C80" s="57" t="s">
        <v>58</v>
      </c>
      <c r="D80" s="57" t="s">
        <v>158</v>
      </c>
      <c r="E80" s="81"/>
      <c r="F80" s="81"/>
      <c r="G80" s="81"/>
      <c r="H80" s="87">
        <f t="shared" si="5"/>
        <v>0</v>
      </c>
      <c r="I80" s="87">
        <f t="shared" si="6"/>
        <v>0</v>
      </c>
      <c r="J80" s="81"/>
      <c r="K80" s="68">
        <f t="shared" si="8"/>
        <v>0</v>
      </c>
      <c r="L80" s="81"/>
      <c r="M80" s="68">
        <f t="shared" si="9"/>
        <v>0</v>
      </c>
    </row>
    <row r="81" spans="1:13" x14ac:dyDescent="0.25">
      <c r="A81" s="39" t="str">
        <f t="shared" si="7"/>
        <v>URBANUrology</v>
      </c>
      <c r="B81" s="67" t="s">
        <v>28</v>
      </c>
      <c r="C81" s="57" t="s">
        <v>58</v>
      </c>
      <c r="D81" s="57" t="s">
        <v>158</v>
      </c>
      <c r="E81" s="81"/>
      <c r="F81" s="81"/>
      <c r="G81" s="81"/>
      <c r="H81" s="87">
        <f t="shared" si="5"/>
        <v>0</v>
      </c>
      <c r="I81" s="87">
        <f t="shared" si="6"/>
        <v>0</v>
      </c>
      <c r="J81" s="81"/>
      <c r="K81" s="68">
        <f t="shared" si="8"/>
        <v>0</v>
      </c>
      <c r="L81" s="81"/>
      <c r="M81" s="68">
        <f t="shared" si="9"/>
        <v>0</v>
      </c>
    </row>
    <row r="82" spans="1:13" ht="25" x14ac:dyDescent="0.25">
      <c r="A82" s="39" t="str">
        <f t="shared" si="7"/>
        <v>URBANPCP including Internal Medicine, General Practice, Family Practice</v>
      </c>
      <c r="B82" s="67" t="s">
        <v>4</v>
      </c>
      <c r="C82" s="57" t="s">
        <v>58</v>
      </c>
      <c r="D82" s="57" t="s">
        <v>65</v>
      </c>
      <c r="E82" s="81"/>
      <c r="F82" s="81"/>
      <c r="G82" s="81"/>
      <c r="H82" s="87">
        <f t="shared" si="5"/>
        <v>0</v>
      </c>
      <c r="I82" s="87">
        <f t="shared" si="6"/>
        <v>0</v>
      </c>
      <c r="J82" s="81"/>
      <c r="K82" s="68">
        <f t="shared" si="8"/>
        <v>0</v>
      </c>
      <c r="L82" s="81"/>
      <c r="M82" s="68">
        <f t="shared" si="9"/>
        <v>0</v>
      </c>
    </row>
    <row r="83" spans="1:13" x14ac:dyDescent="0.25">
      <c r="A83" s="39" t="str">
        <f t="shared" si="7"/>
        <v>URBANPharmacies</v>
      </c>
      <c r="B83" s="67" t="s">
        <v>5</v>
      </c>
      <c r="C83" s="57" t="s">
        <v>58</v>
      </c>
      <c r="D83" s="57" t="s">
        <v>65</v>
      </c>
      <c r="E83" s="81"/>
      <c r="F83" s="81"/>
      <c r="G83" s="81"/>
      <c r="H83" s="87">
        <f t="shared" si="5"/>
        <v>0</v>
      </c>
      <c r="I83" s="87">
        <f t="shared" si="6"/>
        <v>0</v>
      </c>
      <c r="J83" s="81"/>
      <c r="K83" s="68">
        <f t="shared" si="8"/>
        <v>0</v>
      </c>
      <c r="L83" s="81"/>
      <c r="M83" s="68">
        <f t="shared" si="9"/>
        <v>0</v>
      </c>
    </row>
    <row r="84" spans="1:13" x14ac:dyDescent="0.25">
      <c r="A84" s="39" t="str">
        <f t="shared" si="7"/>
        <v>URBANFQHC - PCP Only</v>
      </c>
      <c r="B84" s="67" t="s">
        <v>6</v>
      </c>
      <c r="C84" s="57" t="s">
        <v>58</v>
      </c>
      <c r="D84" s="57" t="s">
        <v>65</v>
      </c>
      <c r="E84" s="81"/>
      <c r="F84" s="81"/>
      <c r="G84" s="81"/>
      <c r="H84" s="87">
        <f t="shared" si="5"/>
        <v>0</v>
      </c>
      <c r="I84" s="87">
        <f t="shared" si="6"/>
        <v>0</v>
      </c>
      <c r="J84" s="81"/>
      <c r="K84" s="68">
        <f t="shared" si="8"/>
        <v>0</v>
      </c>
      <c r="L84" s="81"/>
      <c r="M84" s="68">
        <f t="shared" si="9"/>
        <v>0</v>
      </c>
    </row>
    <row r="85" spans="1:13" x14ac:dyDescent="0.25">
      <c r="A85" s="39" t="str">
        <f t="shared" si="7"/>
        <v>URBANCardiology</v>
      </c>
      <c r="B85" s="67" t="s">
        <v>8</v>
      </c>
      <c r="C85" s="57" t="s">
        <v>58</v>
      </c>
      <c r="D85" s="57" t="s">
        <v>65</v>
      </c>
      <c r="E85" s="81"/>
      <c r="F85" s="81"/>
      <c r="G85" s="81"/>
      <c r="H85" s="87">
        <f t="shared" si="5"/>
        <v>0</v>
      </c>
      <c r="I85" s="87">
        <f t="shared" si="6"/>
        <v>0</v>
      </c>
      <c r="J85" s="81"/>
      <c r="K85" s="68">
        <f t="shared" si="8"/>
        <v>0</v>
      </c>
      <c r="L85" s="81"/>
      <c r="M85" s="68">
        <f t="shared" si="9"/>
        <v>0</v>
      </c>
    </row>
    <row r="86" spans="1:13" x14ac:dyDescent="0.25">
      <c r="A86" s="39" t="str">
        <f t="shared" si="7"/>
        <v>URBANCertified Nurse Practitioner</v>
      </c>
      <c r="B86" s="67" t="s">
        <v>9</v>
      </c>
      <c r="C86" s="57" t="s">
        <v>58</v>
      </c>
      <c r="D86" s="57" t="s">
        <v>65</v>
      </c>
      <c r="E86" s="81"/>
      <c r="F86" s="81"/>
      <c r="G86" s="81"/>
      <c r="H86" s="87">
        <f t="shared" si="5"/>
        <v>0</v>
      </c>
      <c r="I86" s="87">
        <f t="shared" si="6"/>
        <v>0</v>
      </c>
      <c r="J86" s="81"/>
      <c r="K86" s="68">
        <f t="shared" si="8"/>
        <v>0</v>
      </c>
      <c r="L86" s="81"/>
      <c r="M86" s="68">
        <f t="shared" si="9"/>
        <v>0</v>
      </c>
    </row>
    <row r="87" spans="1:13" x14ac:dyDescent="0.25">
      <c r="A87" s="39" t="str">
        <f t="shared" si="7"/>
        <v>URBANCertified Midwives</v>
      </c>
      <c r="B87" s="67" t="s">
        <v>10</v>
      </c>
      <c r="C87" s="57" t="s">
        <v>58</v>
      </c>
      <c r="D87" s="57" t="s">
        <v>65</v>
      </c>
      <c r="E87" s="81"/>
      <c r="F87" s="81"/>
      <c r="G87" s="81"/>
      <c r="H87" s="87">
        <f t="shared" si="5"/>
        <v>0</v>
      </c>
      <c r="I87" s="87">
        <f t="shared" si="6"/>
        <v>0</v>
      </c>
      <c r="J87" s="81"/>
      <c r="K87" s="68">
        <f t="shared" si="8"/>
        <v>0</v>
      </c>
      <c r="L87" s="81"/>
      <c r="M87" s="68">
        <f t="shared" si="9"/>
        <v>0</v>
      </c>
    </row>
    <row r="88" spans="1:13" x14ac:dyDescent="0.25">
      <c r="A88" s="39" t="str">
        <f t="shared" si="7"/>
        <v>URBANDermatology</v>
      </c>
      <c r="B88" s="67" t="s">
        <v>11</v>
      </c>
      <c r="C88" s="57" t="s">
        <v>58</v>
      </c>
      <c r="D88" s="57" t="s">
        <v>65</v>
      </c>
      <c r="E88" s="81"/>
      <c r="F88" s="81"/>
      <c r="G88" s="81"/>
      <c r="H88" s="87">
        <f t="shared" si="5"/>
        <v>0</v>
      </c>
      <c r="I88" s="87">
        <f t="shared" si="6"/>
        <v>0</v>
      </c>
      <c r="J88" s="81"/>
      <c r="K88" s="68">
        <f t="shared" si="8"/>
        <v>0</v>
      </c>
      <c r="L88" s="81"/>
      <c r="M88" s="68">
        <f t="shared" si="9"/>
        <v>0</v>
      </c>
    </row>
    <row r="89" spans="1:13" x14ac:dyDescent="0.25">
      <c r="A89" s="39" t="str">
        <f t="shared" si="7"/>
        <v>URBANDental</v>
      </c>
      <c r="B89" s="67" t="s">
        <v>12</v>
      </c>
      <c r="C89" s="57" t="s">
        <v>58</v>
      </c>
      <c r="D89" s="57" t="s">
        <v>65</v>
      </c>
      <c r="E89" s="81"/>
      <c r="F89" s="81"/>
      <c r="G89" s="81"/>
      <c r="H89" s="87">
        <f t="shared" si="5"/>
        <v>0</v>
      </c>
      <c r="I89" s="87">
        <f t="shared" si="6"/>
        <v>0</v>
      </c>
      <c r="J89" s="81"/>
      <c r="K89" s="68">
        <f t="shared" si="8"/>
        <v>0</v>
      </c>
      <c r="L89" s="81"/>
      <c r="M89" s="68">
        <f t="shared" si="9"/>
        <v>0</v>
      </c>
    </row>
    <row r="90" spans="1:13" x14ac:dyDescent="0.25">
      <c r="A90" s="39" t="str">
        <f t="shared" si="7"/>
        <v>URBANEndocrinology</v>
      </c>
      <c r="B90" s="67" t="s">
        <v>13</v>
      </c>
      <c r="C90" s="57" t="s">
        <v>58</v>
      </c>
      <c r="D90" s="57" t="s">
        <v>65</v>
      </c>
      <c r="E90" s="81"/>
      <c r="F90" s="81"/>
      <c r="G90" s="81"/>
      <c r="H90" s="87">
        <f t="shared" si="5"/>
        <v>0</v>
      </c>
      <c r="I90" s="87">
        <f t="shared" si="6"/>
        <v>0</v>
      </c>
      <c r="J90" s="81"/>
      <c r="K90" s="68">
        <f t="shared" si="8"/>
        <v>0</v>
      </c>
      <c r="L90" s="81"/>
      <c r="M90" s="68">
        <f t="shared" si="9"/>
        <v>0</v>
      </c>
    </row>
    <row r="91" spans="1:13" x14ac:dyDescent="0.25">
      <c r="A91" s="39" t="str">
        <f t="shared" si="7"/>
        <v>URBANENT</v>
      </c>
      <c r="B91" s="67" t="s">
        <v>14</v>
      </c>
      <c r="C91" s="57" t="s">
        <v>58</v>
      </c>
      <c r="D91" s="57" t="s">
        <v>65</v>
      </c>
      <c r="E91" s="81"/>
      <c r="F91" s="81"/>
      <c r="G91" s="81"/>
      <c r="H91" s="87">
        <f t="shared" si="5"/>
        <v>0</v>
      </c>
      <c r="I91" s="87">
        <f t="shared" si="6"/>
        <v>0</v>
      </c>
      <c r="J91" s="81"/>
      <c r="K91" s="68">
        <f t="shared" si="8"/>
        <v>0</v>
      </c>
      <c r="L91" s="81"/>
      <c r="M91" s="68">
        <f t="shared" si="9"/>
        <v>0</v>
      </c>
    </row>
    <row r="92" spans="1:13" x14ac:dyDescent="0.25">
      <c r="A92" s="39" t="str">
        <f t="shared" si="7"/>
        <v>URBANFQHC</v>
      </c>
      <c r="B92" s="67" t="s">
        <v>15</v>
      </c>
      <c r="C92" s="57" t="s">
        <v>58</v>
      </c>
      <c r="D92" s="57" t="s">
        <v>65</v>
      </c>
      <c r="E92" s="81"/>
      <c r="F92" s="81"/>
      <c r="G92" s="81"/>
      <c r="H92" s="87">
        <f t="shared" si="5"/>
        <v>0</v>
      </c>
      <c r="I92" s="87">
        <f t="shared" si="6"/>
        <v>0</v>
      </c>
      <c r="J92" s="81"/>
      <c r="K92" s="68">
        <f t="shared" si="8"/>
        <v>0</v>
      </c>
      <c r="L92" s="81"/>
      <c r="M92" s="68">
        <f t="shared" si="9"/>
        <v>0</v>
      </c>
    </row>
    <row r="93" spans="1:13" x14ac:dyDescent="0.25">
      <c r="A93" s="39" t="str">
        <f t="shared" si="7"/>
        <v>URBANRHC</v>
      </c>
      <c r="B93" s="69" t="s">
        <v>16</v>
      </c>
      <c r="C93" s="57" t="s">
        <v>58</v>
      </c>
      <c r="D93" s="57" t="s">
        <v>65</v>
      </c>
      <c r="E93" s="81"/>
      <c r="F93" s="81"/>
      <c r="G93" s="81"/>
      <c r="H93" s="87">
        <f t="shared" si="5"/>
        <v>0</v>
      </c>
      <c r="I93" s="87">
        <f t="shared" si="6"/>
        <v>0</v>
      </c>
      <c r="J93" s="81"/>
      <c r="K93" s="68">
        <f t="shared" si="8"/>
        <v>0</v>
      </c>
      <c r="L93" s="81"/>
      <c r="M93" s="68">
        <f t="shared" si="9"/>
        <v>0</v>
      </c>
    </row>
    <row r="94" spans="1:13" x14ac:dyDescent="0.25">
      <c r="A94" s="39" t="str">
        <f t="shared" si="7"/>
        <v>URBANHematology/Oncology</v>
      </c>
      <c r="B94" s="67" t="s">
        <v>17</v>
      </c>
      <c r="C94" s="57" t="s">
        <v>58</v>
      </c>
      <c r="D94" s="57" t="s">
        <v>65</v>
      </c>
      <c r="E94" s="81"/>
      <c r="F94" s="81"/>
      <c r="G94" s="81"/>
      <c r="H94" s="87">
        <f t="shared" si="5"/>
        <v>0</v>
      </c>
      <c r="I94" s="87">
        <f t="shared" si="6"/>
        <v>0</v>
      </c>
      <c r="J94" s="81"/>
      <c r="K94" s="68">
        <f t="shared" si="8"/>
        <v>0</v>
      </c>
      <c r="L94" s="81"/>
      <c r="M94" s="68">
        <f t="shared" si="9"/>
        <v>0</v>
      </c>
    </row>
    <row r="95" spans="1:13" x14ac:dyDescent="0.25">
      <c r="A95" s="39" t="str">
        <f t="shared" si="7"/>
        <v>URBANI/T/U</v>
      </c>
      <c r="B95" s="69" t="s">
        <v>18</v>
      </c>
      <c r="C95" s="57" t="s">
        <v>58</v>
      </c>
      <c r="D95" s="57" t="s">
        <v>65</v>
      </c>
      <c r="E95" s="81"/>
      <c r="F95" s="81"/>
      <c r="G95" s="81"/>
      <c r="H95" s="87">
        <f t="shared" si="5"/>
        <v>0</v>
      </c>
      <c r="I95" s="87">
        <f t="shared" si="6"/>
        <v>0</v>
      </c>
      <c r="J95" s="81"/>
      <c r="K95" s="68">
        <f t="shared" si="8"/>
        <v>0</v>
      </c>
      <c r="L95" s="81"/>
      <c r="M95" s="68">
        <f t="shared" si="9"/>
        <v>0</v>
      </c>
    </row>
    <row r="96" spans="1:13" x14ac:dyDescent="0.25">
      <c r="A96" s="39" t="str">
        <f t="shared" si="7"/>
        <v>URBANNeurology</v>
      </c>
      <c r="B96" s="67" t="s">
        <v>19</v>
      </c>
      <c r="C96" s="57" t="s">
        <v>58</v>
      </c>
      <c r="D96" s="57" t="s">
        <v>65</v>
      </c>
      <c r="E96" s="81"/>
      <c r="F96" s="81"/>
      <c r="G96" s="81"/>
      <c r="H96" s="87">
        <f t="shared" si="5"/>
        <v>0</v>
      </c>
      <c r="I96" s="87">
        <f t="shared" si="6"/>
        <v>0</v>
      </c>
      <c r="J96" s="81"/>
      <c r="K96" s="68">
        <f t="shared" si="8"/>
        <v>0</v>
      </c>
      <c r="L96" s="81"/>
      <c r="M96" s="68">
        <f t="shared" si="9"/>
        <v>0</v>
      </c>
    </row>
    <row r="97" spans="1:13" x14ac:dyDescent="0.25">
      <c r="A97" s="39" t="str">
        <f t="shared" si="7"/>
        <v>URBANNeurosurgeons</v>
      </c>
      <c r="B97" s="67" t="s">
        <v>20</v>
      </c>
      <c r="C97" s="57" t="s">
        <v>58</v>
      </c>
      <c r="D97" s="57" t="s">
        <v>65</v>
      </c>
      <c r="E97" s="81"/>
      <c r="F97" s="81"/>
      <c r="G97" s="81"/>
      <c r="H97" s="87">
        <f t="shared" si="5"/>
        <v>0</v>
      </c>
      <c r="I97" s="87">
        <f t="shared" si="6"/>
        <v>0</v>
      </c>
      <c r="J97" s="81"/>
      <c r="K97" s="68">
        <f t="shared" si="8"/>
        <v>0</v>
      </c>
      <c r="L97" s="81"/>
      <c r="M97" s="68">
        <f t="shared" si="9"/>
        <v>0</v>
      </c>
    </row>
    <row r="98" spans="1:13" x14ac:dyDescent="0.25">
      <c r="A98" s="39" t="str">
        <f t="shared" si="7"/>
        <v>URBANOB/Gyn</v>
      </c>
      <c r="B98" s="67" t="s">
        <v>21</v>
      </c>
      <c r="C98" s="57" t="s">
        <v>58</v>
      </c>
      <c r="D98" s="57" t="s">
        <v>65</v>
      </c>
      <c r="E98" s="81"/>
      <c r="F98" s="81"/>
      <c r="G98" s="81"/>
      <c r="H98" s="87">
        <f t="shared" si="5"/>
        <v>0</v>
      </c>
      <c r="I98" s="87">
        <f t="shared" si="6"/>
        <v>0</v>
      </c>
      <c r="J98" s="81"/>
      <c r="K98" s="68">
        <f t="shared" si="8"/>
        <v>0</v>
      </c>
      <c r="L98" s="81"/>
      <c r="M98" s="68">
        <f t="shared" si="9"/>
        <v>0</v>
      </c>
    </row>
    <row r="99" spans="1:13" x14ac:dyDescent="0.25">
      <c r="A99" s="39" t="str">
        <f t="shared" si="7"/>
        <v>URBANOrthopedics</v>
      </c>
      <c r="B99" s="67" t="s">
        <v>22</v>
      </c>
      <c r="C99" s="57" t="s">
        <v>58</v>
      </c>
      <c r="D99" s="57" t="s">
        <v>65</v>
      </c>
      <c r="E99" s="81"/>
      <c r="F99" s="81"/>
      <c r="G99" s="81"/>
      <c r="H99" s="87">
        <f t="shared" si="5"/>
        <v>0</v>
      </c>
      <c r="I99" s="87">
        <f t="shared" si="6"/>
        <v>0</v>
      </c>
      <c r="J99" s="81"/>
      <c r="K99" s="68">
        <f t="shared" si="8"/>
        <v>0</v>
      </c>
      <c r="L99" s="81"/>
      <c r="M99" s="68">
        <f t="shared" si="9"/>
        <v>0</v>
      </c>
    </row>
    <row r="100" spans="1:13" x14ac:dyDescent="0.25">
      <c r="A100" s="39" t="str">
        <f t="shared" si="7"/>
        <v>URBANPediatrics</v>
      </c>
      <c r="B100" s="67" t="s">
        <v>23</v>
      </c>
      <c r="C100" s="57" t="s">
        <v>58</v>
      </c>
      <c r="D100" s="57" t="s">
        <v>65</v>
      </c>
      <c r="E100" s="81"/>
      <c r="F100" s="81"/>
      <c r="G100" s="81"/>
      <c r="H100" s="87">
        <f t="shared" si="5"/>
        <v>0</v>
      </c>
      <c r="I100" s="87">
        <f t="shared" si="6"/>
        <v>0</v>
      </c>
      <c r="J100" s="81"/>
      <c r="K100" s="68">
        <f t="shared" si="8"/>
        <v>0</v>
      </c>
      <c r="L100" s="81"/>
      <c r="M100" s="68">
        <f t="shared" si="9"/>
        <v>0</v>
      </c>
    </row>
    <row r="101" spans="1:13" x14ac:dyDescent="0.25">
      <c r="A101" s="39" t="str">
        <f t="shared" si="7"/>
        <v>URBANPhysician Assistant</v>
      </c>
      <c r="B101" s="67" t="s">
        <v>24</v>
      </c>
      <c r="C101" s="57" t="s">
        <v>58</v>
      </c>
      <c r="D101" s="57" t="s">
        <v>65</v>
      </c>
      <c r="E101" s="81"/>
      <c r="F101" s="81"/>
      <c r="G101" s="81"/>
      <c r="H101" s="87">
        <f t="shared" si="5"/>
        <v>0</v>
      </c>
      <c r="I101" s="87">
        <f t="shared" si="6"/>
        <v>0</v>
      </c>
      <c r="J101" s="81"/>
      <c r="K101" s="68">
        <f t="shared" si="8"/>
        <v>0</v>
      </c>
      <c r="L101" s="81"/>
      <c r="M101" s="68">
        <f t="shared" si="9"/>
        <v>0</v>
      </c>
    </row>
    <row r="102" spans="1:13" x14ac:dyDescent="0.25">
      <c r="A102" s="39" t="str">
        <f t="shared" si="7"/>
        <v>URBANPodiatry</v>
      </c>
      <c r="B102" s="67" t="s">
        <v>25</v>
      </c>
      <c r="C102" s="57" t="s">
        <v>58</v>
      </c>
      <c r="D102" s="57" t="s">
        <v>65</v>
      </c>
      <c r="E102" s="81"/>
      <c r="F102" s="81"/>
      <c r="G102" s="81"/>
      <c r="H102" s="87">
        <f t="shared" si="5"/>
        <v>0</v>
      </c>
      <c r="I102" s="87">
        <f t="shared" si="6"/>
        <v>0</v>
      </c>
      <c r="J102" s="81"/>
      <c r="K102" s="68">
        <f t="shared" si="8"/>
        <v>0</v>
      </c>
      <c r="L102" s="81"/>
      <c r="M102" s="68">
        <f t="shared" si="9"/>
        <v>0</v>
      </c>
    </row>
    <row r="103" spans="1:13" x14ac:dyDescent="0.25">
      <c r="A103" s="39" t="str">
        <f t="shared" si="7"/>
        <v>URBANRheumatology</v>
      </c>
      <c r="B103" s="67" t="s">
        <v>26</v>
      </c>
      <c r="C103" s="57" t="s">
        <v>58</v>
      </c>
      <c r="D103" s="57" t="s">
        <v>65</v>
      </c>
      <c r="E103" s="81"/>
      <c r="F103" s="81"/>
      <c r="G103" s="81"/>
      <c r="H103" s="87">
        <f t="shared" si="5"/>
        <v>0</v>
      </c>
      <c r="I103" s="87">
        <f t="shared" si="6"/>
        <v>0</v>
      </c>
      <c r="J103" s="81"/>
      <c r="K103" s="68">
        <f t="shared" si="8"/>
        <v>0</v>
      </c>
      <c r="L103" s="81"/>
      <c r="M103" s="68">
        <f t="shared" si="9"/>
        <v>0</v>
      </c>
    </row>
    <row r="104" spans="1:13" x14ac:dyDescent="0.25">
      <c r="A104" s="39" t="str">
        <f t="shared" si="7"/>
        <v>URBANSurgeons</v>
      </c>
      <c r="B104" s="67" t="s">
        <v>27</v>
      </c>
      <c r="C104" s="57" t="s">
        <v>58</v>
      </c>
      <c r="D104" s="57" t="s">
        <v>65</v>
      </c>
      <c r="E104" s="81"/>
      <c r="F104" s="81"/>
      <c r="G104" s="81"/>
      <c r="H104" s="87">
        <f t="shared" si="5"/>
        <v>0</v>
      </c>
      <c r="I104" s="87">
        <f t="shared" si="6"/>
        <v>0</v>
      </c>
      <c r="J104" s="81"/>
      <c r="K104" s="68">
        <f t="shared" si="8"/>
        <v>0</v>
      </c>
      <c r="L104" s="81"/>
      <c r="M104" s="68">
        <f t="shared" si="9"/>
        <v>0</v>
      </c>
    </row>
    <row r="105" spans="1:13" x14ac:dyDescent="0.25">
      <c r="A105" s="39" t="str">
        <f t="shared" si="7"/>
        <v>URBANUrology</v>
      </c>
      <c r="B105" s="67" t="s">
        <v>28</v>
      </c>
      <c r="C105" s="57" t="s">
        <v>58</v>
      </c>
      <c r="D105" s="57" t="s">
        <v>65</v>
      </c>
      <c r="E105" s="81"/>
      <c r="F105" s="81"/>
      <c r="G105" s="81"/>
      <c r="H105" s="87">
        <f t="shared" si="5"/>
        <v>0</v>
      </c>
      <c r="I105" s="87">
        <f t="shared" si="6"/>
        <v>0</v>
      </c>
      <c r="J105" s="81"/>
      <c r="K105" s="68">
        <f t="shared" si="8"/>
        <v>0</v>
      </c>
      <c r="L105" s="81"/>
      <c r="M105" s="68">
        <f t="shared" si="9"/>
        <v>0</v>
      </c>
    </row>
    <row r="106" spans="1:13" ht="25" x14ac:dyDescent="0.25">
      <c r="A106" s="39" t="str">
        <f t="shared" si="7"/>
        <v>RURALPCP including Internal Medicine, General Practice, Family Practice</v>
      </c>
      <c r="B106" s="67" t="s">
        <v>4</v>
      </c>
      <c r="C106" s="57" t="s">
        <v>59</v>
      </c>
      <c r="D106" s="57" t="s">
        <v>66</v>
      </c>
      <c r="E106" s="81"/>
      <c r="F106" s="81"/>
      <c r="G106" s="81"/>
      <c r="H106" s="87">
        <f t="shared" si="5"/>
        <v>0</v>
      </c>
      <c r="I106" s="87">
        <f t="shared" si="6"/>
        <v>0</v>
      </c>
      <c r="J106" s="81"/>
      <c r="K106" s="68">
        <f t="shared" si="8"/>
        <v>0</v>
      </c>
      <c r="L106" s="81"/>
      <c r="M106" s="68">
        <f t="shared" si="9"/>
        <v>0</v>
      </c>
    </row>
    <row r="107" spans="1:13" x14ac:dyDescent="0.25">
      <c r="A107" s="39" t="str">
        <f t="shared" si="7"/>
        <v>RURALPharmacies</v>
      </c>
      <c r="B107" s="67" t="s">
        <v>5</v>
      </c>
      <c r="C107" s="57" t="s">
        <v>59</v>
      </c>
      <c r="D107" s="57" t="s">
        <v>66</v>
      </c>
      <c r="E107" s="81"/>
      <c r="F107" s="81"/>
      <c r="G107" s="81"/>
      <c r="H107" s="87">
        <f t="shared" si="5"/>
        <v>0</v>
      </c>
      <c r="I107" s="87">
        <f t="shared" si="6"/>
        <v>0</v>
      </c>
      <c r="J107" s="81"/>
      <c r="K107" s="68">
        <f t="shared" si="8"/>
        <v>0</v>
      </c>
      <c r="L107" s="81"/>
      <c r="M107" s="68">
        <f t="shared" si="9"/>
        <v>0</v>
      </c>
    </row>
    <row r="108" spans="1:13" x14ac:dyDescent="0.25">
      <c r="A108" s="39" t="str">
        <f t="shared" si="7"/>
        <v>RURALFQHC - PCP Only</v>
      </c>
      <c r="B108" s="67" t="s">
        <v>6</v>
      </c>
      <c r="C108" s="57" t="s">
        <v>59</v>
      </c>
      <c r="D108" s="57" t="s">
        <v>66</v>
      </c>
      <c r="E108" s="81"/>
      <c r="F108" s="81"/>
      <c r="G108" s="81"/>
      <c r="H108" s="87">
        <f t="shared" si="5"/>
        <v>0</v>
      </c>
      <c r="I108" s="87">
        <f t="shared" si="6"/>
        <v>0</v>
      </c>
      <c r="J108" s="81"/>
      <c r="K108" s="68">
        <f t="shared" si="8"/>
        <v>0</v>
      </c>
      <c r="L108" s="81"/>
      <c r="M108" s="68">
        <f t="shared" si="9"/>
        <v>0</v>
      </c>
    </row>
    <row r="109" spans="1:13" x14ac:dyDescent="0.25">
      <c r="A109" s="39" t="str">
        <f t="shared" si="7"/>
        <v>RURALCardiology</v>
      </c>
      <c r="B109" s="67" t="s">
        <v>8</v>
      </c>
      <c r="C109" s="57" t="s">
        <v>59</v>
      </c>
      <c r="D109" s="57" t="s">
        <v>66</v>
      </c>
      <c r="E109" s="81"/>
      <c r="F109" s="81"/>
      <c r="G109" s="81"/>
      <c r="H109" s="87">
        <f t="shared" si="5"/>
        <v>0</v>
      </c>
      <c r="I109" s="87">
        <f t="shared" si="6"/>
        <v>0</v>
      </c>
      <c r="J109" s="81"/>
      <c r="K109" s="68">
        <f t="shared" si="8"/>
        <v>0</v>
      </c>
      <c r="L109" s="81"/>
      <c r="M109" s="68">
        <f t="shared" si="9"/>
        <v>0</v>
      </c>
    </row>
    <row r="110" spans="1:13" x14ac:dyDescent="0.25">
      <c r="A110" s="39" t="str">
        <f t="shared" si="7"/>
        <v>RURALCertified Nurse Practitioner</v>
      </c>
      <c r="B110" s="67" t="s">
        <v>9</v>
      </c>
      <c r="C110" s="57" t="s">
        <v>59</v>
      </c>
      <c r="D110" s="57" t="s">
        <v>66</v>
      </c>
      <c r="E110" s="81"/>
      <c r="F110" s="81"/>
      <c r="G110" s="81"/>
      <c r="H110" s="87">
        <f t="shared" si="5"/>
        <v>0</v>
      </c>
      <c r="I110" s="87">
        <f t="shared" si="6"/>
        <v>0</v>
      </c>
      <c r="J110" s="81"/>
      <c r="K110" s="68">
        <f t="shared" si="8"/>
        <v>0</v>
      </c>
      <c r="L110" s="81"/>
      <c r="M110" s="68">
        <f t="shared" si="9"/>
        <v>0</v>
      </c>
    </row>
    <row r="111" spans="1:13" x14ac:dyDescent="0.25">
      <c r="A111" s="39" t="str">
        <f t="shared" si="7"/>
        <v>RURALCertified Midwives</v>
      </c>
      <c r="B111" s="67" t="s">
        <v>10</v>
      </c>
      <c r="C111" s="57" t="s">
        <v>59</v>
      </c>
      <c r="D111" s="57" t="s">
        <v>66</v>
      </c>
      <c r="E111" s="81"/>
      <c r="F111" s="81"/>
      <c r="G111" s="81"/>
      <c r="H111" s="87">
        <f t="shared" si="5"/>
        <v>0</v>
      </c>
      <c r="I111" s="87">
        <f t="shared" si="6"/>
        <v>0</v>
      </c>
      <c r="J111" s="81"/>
      <c r="K111" s="68">
        <f t="shared" si="8"/>
        <v>0</v>
      </c>
      <c r="L111" s="81"/>
      <c r="M111" s="68">
        <f t="shared" si="9"/>
        <v>0</v>
      </c>
    </row>
    <row r="112" spans="1:13" x14ac:dyDescent="0.25">
      <c r="A112" s="39" t="str">
        <f t="shared" si="7"/>
        <v>RURALDermatology</v>
      </c>
      <c r="B112" s="67" t="s">
        <v>11</v>
      </c>
      <c r="C112" s="57" t="s">
        <v>59</v>
      </c>
      <c r="D112" s="57" t="s">
        <v>66</v>
      </c>
      <c r="E112" s="81"/>
      <c r="F112" s="81"/>
      <c r="G112" s="81"/>
      <c r="H112" s="87">
        <f t="shared" si="5"/>
        <v>0</v>
      </c>
      <c r="I112" s="87">
        <f t="shared" si="6"/>
        <v>0</v>
      </c>
      <c r="J112" s="81"/>
      <c r="K112" s="68">
        <f t="shared" si="8"/>
        <v>0</v>
      </c>
      <c r="L112" s="81"/>
      <c r="M112" s="68">
        <f t="shared" si="9"/>
        <v>0</v>
      </c>
    </row>
    <row r="113" spans="1:13" x14ac:dyDescent="0.25">
      <c r="A113" s="39" t="str">
        <f t="shared" si="7"/>
        <v>RURALDental</v>
      </c>
      <c r="B113" s="67" t="s">
        <v>12</v>
      </c>
      <c r="C113" s="57" t="s">
        <v>59</v>
      </c>
      <c r="D113" s="57" t="s">
        <v>66</v>
      </c>
      <c r="E113" s="81"/>
      <c r="F113" s="81"/>
      <c r="G113" s="81"/>
      <c r="H113" s="87">
        <f t="shared" si="5"/>
        <v>0</v>
      </c>
      <c r="I113" s="87">
        <f t="shared" si="6"/>
        <v>0</v>
      </c>
      <c r="J113" s="81"/>
      <c r="K113" s="68">
        <f t="shared" si="8"/>
        <v>0</v>
      </c>
      <c r="L113" s="81"/>
      <c r="M113" s="68">
        <f t="shared" si="9"/>
        <v>0</v>
      </c>
    </row>
    <row r="114" spans="1:13" x14ac:dyDescent="0.25">
      <c r="A114" s="39" t="str">
        <f t="shared" si="7"/>
        <v>RURALEndocrinology</v>
      </c>
      <c r="B114" s="67" t="s">
        <v>13</v>
      </c>
      <c r="C114" s="57" t="s">
        <v>59</v>
      </c>
      <c r="D114" s="57" t="s">
        <v>66</v>
      </c>
      <c r="E114" s="81"/>
      <c r="F114" s="81"/>
      <c r="G114" s="81"/>
      <c r="H114" s="87">
        <f t="shared" si="5"/>
        <v>0</v>
      </c>
      <c r="I114" s="87">
        <f t="shared" si="6"/>
        <v>0</v>
      </c>
      <c r="J114" s="81"/>
      <c r="K114" s="68">
        <f t="shared" si="8"/>
        <v>0</v>
      </c>
      <c r="L114" s="81"/>
      <c r="M114" s="68">
        <f t="shared" si="9"/>
        <v>0</v>
      </c>
    </row>
    <row r="115" spans="1:13" x14ac:dyDescent="0.25">
      <c r="A115" s="39" t="str">
        <f t="shared" si="7"/>
        <v>RURALENT</v>
      </c>
      <c r="B115" s="67" t="s">
        <v>14</v>
      </c>
      <c r="C115" s="57" t="s">
        <v>59</v>
      </c>
      <c r="D115" s="57" t="s">
        <v>66</v>
      </c>
      <c r="E115" s="81"/>
      <c r="F115" s="81"/>
      <c r="G115" s="81"/>
      <c r="H115" s="87">
        <f t="shared" si="5"/>
        <v>0</v>
      </c>
      <c r="I115" s="87">
        <f t="shared" si="6"/>
        <v>0</v>
      </c>
      <c r="J115" s="81"/>
      <c r="K115" s="68">
        <f t="shared" si="8"/>
        <v>0</v>
      </c>
      <c r="L115" s="81"/>
      <c r="M115" s="68">
        <f t="shared" si="9"/>
        <v>0</v>
      </c>
    </row>
    <row r="116" spans="1:13" x14ac:dyDescent="0.25">
      <c r="A116" s="39" t="str">
        <f t="shared" si="7"/>
        <v>RURALFQHC</v>
      </c>
      <c r="B116" s="67" t="s">
        <v>15</v>
      </c>
      <c r="C116" s="57" t="s">
        <v>59</v>
      </c>
      <c r="D116" s="57" t="s">
        <v>66</v>
      </c>
      <c r="E116" s="81"/>
      <c r="F116" s="81"/>
      <c r="G116" s="81"/>
      <c r="H116" s="87">
        <f t="shared" si="5"/>
        <v>0</v>
      </c>
      <c r="I116" s="87">
        <f t="shared" si="6"/>
        <v>0</v>
      </c>
      <c r="J116" s="81"/>
      <c r="K116" s="68">
        <f t="shared" si="8"/>
        <v>0</v>
      </c>
      <c r="L116" s="81"/>
      <c r="M116" s="68">
        <f t="shared" si="9"/>
        <v>0</v>
      </c>
    </row>
    <row r="117" spans="1:13" x14ac:dyDescent="0.25">
      <c r="A117" s="39" t="str">
        <f t="shared" si="7"/>
        <v>RURALRHC</v>
      </c>
      <c r="B117" s="69" t="s">
        <v>16</v>
      </c>
      <c r="C117" s="57" t="s">
        <v>59</v>
      </c>
      <c r="D117" s="57" t="s">
        <v>66</v>
      </c>
      <c r="E117" s="81"/>
      <c r="F117" s="81"/>
      <c r="G117" s="81"/>
      <c r="H117" s="87">
        <f t="shared" si="5"/>
        <v>0</v>
      </c>
      <c r="I117" s="87">
        <f t="shared" si="6"/>
        <v>0</v>
      </c>
      <c r="J117" s="81"/>
      <c r="K117" s="68">
        <f t="shared" si="8"/>
        <v>0</v>
      </c>
      <c r="L117" s="81"/>
      <c r="M117" s="68">
        <f t="shared" si="9"/>
        <v>0</v>
      </c>
    </row>
    <row r="118" spans="1:13" x14ac:dyDescent="0.25">
      <c r="A118" s="39" t="str">
        <f t="shared" si="7"/>
        <v>RURALHematology/Oncology</v>
      </c>
      <c r="B118" s="67" t="s">
        <v>17</v>
      </c>
      <c r="C118" s="57" t="s">
        <v>59</v>
      </c>
      <c r="D118" s="57" t="s">
        <v>66</v>
      </c>
      <c r="E118" s="81"/>
      <c r="F118" s="81"/>
      <c r="G118" s="81"/>
      <c r="H118" s="87">
        <f t="shared" si="5"/>
        <v>0</v>
      </c>
      <c r="I118" s="87">
        <f t="shared" si="6"/>
        <v>0</v>
      </c>
      <c r="J118" s="81"/>
      <c r="K118" s="68">
        <f t="shared" si="8"/>
        <v>0</v>
      </c>
      <c r="L118" s="81"/>
      <c r="M118" s="68">
        <f t="shared" si="9"/>
        <v>0</v>
      </c>
    </row>
    <row r="119" spans="1:13" x14ac:dyDescent="0.25">
      <c r="A119" s="39" t="str">
        <f t="shared" si="7"/>
        <v>RURALI/T/U</v>
      </c>
      <c r="B119" s="69" t="s">
        <v>18</v>
      </c>
      <c r="C119" s="57" t="s">
        <v>59</v>
      </c>
      <c r="D119" s="57" t="s">
        <v>66</v>
      </c>
      <c r="E119" s="81"/>
      <c r="F119" s="81"/>
      <c r="G119" s="81"/>
      <c r="H119" s="87">
        <f t="shared" si="5"/>
        <v>0</v>
      </c>
      <c r="I119" s="87">
        <f t="shared" si="6"/>
        <v>0</v>
      </c>
      <c r="J119" s="81"/>
      <c r="K119" s="68">
        <f t="shared" si="8"/>
        <v>0</v>
      </c>
      <c r="L119" s="81"/>
      <c r="M119" s="68">
        <f t="shared" si="9"/>
        <v>0</v>
      </c>
    </row>
    <row r="120" spans="1:13" x14ac:dyDescent="0.25">
      <c r="A120" s="39" t="str">
        <f t="shared" si="7"/>
        <v>RURALNeurology</v>
      </c>
      <c r="B120" s="67" t="s">
        <v>19</v>
      </c>
      <c r="C120" s="57" t="s">
        <v>59</v>
      </c>
      <c r="D120" s="57" t="s">
        <v>66</v>
      </c>
      <c r="E120" s="81"/>
      <c r="F120" s="81"/>
      <c r="G120" s="81"/>
      <c r="H120" s="87">
        <f t="shared" si="5"/>
        <v>0</v>
      </c>
      <c r="I120" s="87">
        <f t="shared" si="6"/>
        <v>0</v>
      </c>
      <c r="J120" s="81"/>
      <c r="K120" s="68">
        <f t="shared" si="8"/>
        <v>0</v>
      </c>
      <c r="L120" s="81"/>
      <c r="M120" s="68">
        <f t="shared" si="9"/>
        <v>0</v>
      </c>
    </row>
    <row r="121" spans="1:13" x14ac:dyDescent="0.25">
      <c r="A121" s="39" t="str">
        <f t="shared" si="7"/>
        <v>RURALNeurosurgeons</v>
      </c>
      <c r="B121" s="67" t="s">
        <v>20</v>
      </c>
      <c r="C121" s="57" t="s">
        <v>59</v>
      </c>
      <c r="D121" s="57" t="s">
        <v>66</v>
      </c>
      <c r="E121" s="81"/>
      <c r="F121" s="81"/>
      <c r="G121" s="81"/>
      <c r="H121" s="87">
        <f t="shared" si="5"/>
        <v>0</v>
      </c>
      <c r="I121" s="87">
        <f t="shared" si="6"/>
        <v>0</v>
      </c>
      <c r="J121" s="81"/>
      <c r="K121" s="68">
        <f t="shared" si="8"/>
        <v>0</v>
      </c>
      <c r="L121" s="81"/>
      <c r="M121" s="68">
        <f t="shared" si="9"/>
        <v>0</v>
      </c>
    </row>
    <row r="122" spans="1:13" x14ac:dyDescent="0.25">
      <c r="A122" s="39" t="str">
        <f t="shared" si="7"/>
        <v>RURALOB/Gyn</v>
      </c>
      <c r="B122" s="67" t="s">
        <v>21</v>
      </c>
      <c r="C122" s="57" t="s">
        <v>59</v>
      </c>
      <c r="D122" s="57" t="s">
        <v>66</v>
      </c>
      <c r="E122" s="81"/>
      <c r="F122" s="81"/>
      <c r="G122" s="81"/>
      <c r="H122" s="87">
        <f t="shared" si="5"/>
        <v>0</v>
      </c>
      <c r="I122" s="87">
        <f t="shared" si="6"/>
        <v>0</v>
      </c>
      <c r="J122" s="81"/>
      <c r="K122" s="68">
        <f t="shared" si="8"/>
        <v>0</v>
      </c>
      <c r="L122" s="81"/>
      <c r="M122" s="68">
        <f t="shared" si="9"/>
        <v>0</v>
      </c>
    </row>
    <row r="123" spans="1:13" x14ac:dyDescent="0.25">
      <c r="A123" s="39" t="str">
        <f t="shared" si="7"/>
        <v>RURALOrthopedics</v>
      </c>
      <c r="B123" s="67" t="s">
        <v>22</v>
      </c>
      <c r="C123" s="57" t="s">
        <v>59</v>
      </c>
      <c r="D123" s="57" t="s">
        <v>66</v>
      </c>
      <c r="E123" s="81"/>
      <c r="F123" s="81"/>
      <c r="G123" s="81"/>
      <c r="H123" s="87">
        <f t="shared" si="5"/>
        <v>0</v>
      </c>
      <c r="I123" s="87">
        <f t="shared" si="6"/>
        <v>0</v>
      </c>
      <c r="J123" s="81"/>
      <c r="K123" s="68">
        <f t="shared" si="8"/>
        <v>0</v>
      </c>
      <c r="L123" s="81"/>
      <c r="M123" s="68">
        <f t="shared" si="9"/>
        <v>0</v>
      </c>
    </row>
    <row r="124" spans="1:13" x14ac:dyDescent="0.25">
      <c r="A124" s="39" t="str">
        <f t="shared" si="7"/>
        <v>RURALPediatrics</v>
      </c>
      <c r="B124" s="67" t="s">
        <v>23</v>
      </c>
      <c r="C124" s="57" t="s">
        <v>59</v>
      </c>
      <c r="D124" s="57" t="s">
        <v>66</v>
      </c>
      <c r="E124" s="81"/>
      <c r="F124" s="81"/>
      <c r="G124" s="81"/>
      <c r="H124" s="87">
        <f t="shared" si="5"/>
        <v>0</v>
      </c>
      <c r="I124" s="87">
        <f t="shared" si="6"/>
        <v>0</v>
      </c>
      <c r="J124" s="81"/>
      <c r="K124" s="68">
        <f t="shared" si="8"/>
        <v>0</v>
      </c>
      <c r="L124" s="81"/>
      <c r="M124" s="68">
        <f t="shared" si="9"/>
        <v>0</v>
      </c>
    </row>
    <row r="125" spans="1:13" x14ac:dyDescent="0.25">
      <c r="A125" s="39" t="str">
        <f t="shared" si="7"/>
        <v>RURALPhysician Assistant</v>
      </c>
      <c r="B125" s="67" t="s">
        <v>24</v>
      </c>
      <c r="C125" s="57" t="s">
        <v>59</v>
      </c>
      <c r="D125" s="57" t="s">
        <v>66</v>
      </c>
      <c r="E125" s="81"/>
      <c r="F125" s="81"/>
      <c r="G125" s="81"/>
      <c r="H125" s="87">
        <f t="shared" si="5"/>
        <v>0</v>
      </c>
      <c r="I125" s="87">
        <f t="shared" si="6"/>
        <v>0</v>
      </c>
      <c r="J125" s="81"/>
      <c r="K125" s="68">
        <f t="shared" si="8"/>
        <v>0</v>
      </c>
      <c r="L125" s="81"/>
      <c r="M125" s="68">
        <f t="shared" si="9"/>
        <v>0</v>
      </c>
    </row>
    <row r="126" spans="1:13" x14ac:dyDescent="0.25">
      <c r="A126" s="39" t="str">
        <f t="shared" si="7"/>
        <v>RURALPodiatry</v>
      </c>
      <c r="B126" s="67" t="s">
        <v>25</v>
      </c>
      <c r="C126" s="57" t="s">
        <v>59</v>
      </c>
      <c r="D126" s="57" t="s">
        <v>66</v>
      </c>
      <c r="E126" s="81"/>
      <c r="F126" s="81"/>
      <c r="G126" s="81"/>
      <c r="H126" s="87">
        <f t="shared" si="5"/>
        <v>0</v>
      </c>
      <c r="I126" s="87">
        <f t="shared" si="6"/>
        <v>0</v>
      </c>
      <c r="J126" s="81"/>
      <c r="K126" s="68">
        <f t="shared" si="8"/>
        <v>0</v>
      </c>
      <c r="L126" s="81"/>
      <c r="M126" s="68">
        <f t="shared" si="9"/>
        <v>0</v>
      </c>
    </row>
    <row r="127" spans="1:13" x14ac:dyDescent="0.25">
      <c r="A127" s="39" t="str">
        <f t="shared" si="7"/>
        <v>RURALRheumatology</v>
      </c>
      <c r="B127" s="67" t="s">
        <v>26</v>
      </c>
      <c r="C127" s="57" t="s">
        <v>59</v>
      </c>
      <c r="D127" s="57" t="s">
        <v>66</v>
      </c>
      <c r="E127" s="81"/>
      <c r="F127" s="81"/>
      <c r="G127" s="81"/>
      <c r="H127" s="87">
        <f t="shared" si="5"/>
        <v>0</v>
      </c>
      <c r="I127" s="87">
        <f t="shared" si="6"/>
        <v>0</v>
      </c>
      <c r="J127" s="81"/>
      <c r="K127" s="68">
        <f t="shared" si="8"/>
        <v>0</v>
      </c>
      <c r="L127" s="81"/>
      <c r="M127" s="68">
        <f t="shared" si="9"/>
        <v>0</v>
      </c>
    </row>
    <row r="128" spans="1:13" x14ac:dyDescent="0.25">
      <c r="A128" s="39" t="str">
        <f t="shared" si="7"/>
        <v>RURALSurgeons</v>
      </c>
      <c r="B128" s="67" t="s">
        <v>27</v>
      </c>
      <c r="C128" s="57" t="s">
        <v>59</v>
      </c>
      <c r="D128" s="57" t="s">
        <v>66</v>
      </c>
      <c r="E128" s="81"/>
      <c r="F128" s="81"/>
      <c r="G128" s="81"/>
      <c r="H128" s="87">
        <f t="shared" si="5"/>
        <v>0</v>
      </c>
      <c r="I128" s="87">
        <f t="shared" si="6"/>
        <v>0</v>
      </c>
      <c r="J128" s="81"/>
      <c r="K128" s="68">
        <f t="shared" si="8"/>
        <v>0</v>
      </c>
      <c r="L128" s="81"/>
      <c r="M128" s="68">
        <f t="shared" si="9"/>
        <v>0</v>
      </c>
    </row>
    <row r="129" spans="1:13" x14ac:dyDescent="0.25">
      <c r="A129" s="39" t="str">
        <f t="shared" si="7"/>
        <v>RURALUrology</v>
      </c>
      <c r="B129" s="67" t="s">
        <v>28</v>
      </c>
      <c r="C129" s="57" t="s">
        <v>59</v>
      </c>
      <c r="D129" s="57" t="s">
        <v>66</v>
      </c>
      <c r="E129" s="81"/>
      <c r="F129" s="81"/>
      <c r="G129" s="81"/>
      <c r="H129" s="87">
        <f t="shared" si="5"/>
        <v>0</v>
      </c>
      <c r="I129" s="87">
        <f t="shared" si="6"/>
        <v>0</v>
      </c>
      <c r="J129" s="81"/>
      <c r="K129" s="68">
        <f t="shared" si="8"/>
        <v>0</v>
      </c>
      <c r="L129" s="81"/>
      <c r="M129" s="68">
        <f t="shared" si="9"/>
        <v>0</v>
      </c>
    </row>
    <row r="130" spans="1:13" ht="25" x14ac:dyDescent="0.25">
      <c r="A130" s="39" t="str">
        <f t="shared" si="7"/>
        <v>RURALPCP including Internal Medicine, General Practice, Family Practice</v>
      </c>
      <c r="B130" s="67" t="s">
        <v>4</v>
      </c>
      <c r="C130" s="57" t="s">
        <v>59</v>
      </c>
      <c r="D130" s="57" t="s">
        <v>67</v>
      </c>
      <c r="E130" s="81"/>
      <c r="F130" s="81"/>
      <c r="G130" s="81"/>
      <c r="H130" s="87">
        <f t="shared" si="5"/>
        <v>0</v>
      </c>
      <c r="I130" s="87">
        <f t="shared" si="6"/>
        <v>0</v>
      </c>
      <c r="J130" s="81"/>
      <c r="K130" s="68">
        <f t="shared" si="8"/>
        <v>0</v>
      </c>
      <c r="L130" s="81"/>
      <c r="M130" s="68">
        <f t="shared" si="9"/>
        <v>0</v>
      </c>
    </row>
    <row r="131" spans="1:13" x14ac:dyDescent="0.25">
      <c r="A131" s="39" t="str">
        <f t="shared" si="7"/>
        <v>RURALPharmacies</v>
      </c>
      <c r="B131" s="67" t="s">
        <v>5</v>
      </c>
      <c r="C131" s="57" t="s">
        <v>59</v>
      </c>
      <c r="D131" s="57" t="s">
        <v>67</v>
      </c>
      <c r="E131" s="81"/>
      <c r="F131" s="81"/>
      <c r="G131" s="81"/>
      <c r="H131" s="87">
        <f t="shared" si="5"/>
        <v>0</v>
      </c>
      <c r="I131" s="87">
        <f t="shared" si="6"/>
        <v>0</v>
      </c>
      <c r="J131" s="81"/>
      <c r="K131" s="68">
        <f t="shared" si="8"/>
        <v>0</v>
      </c>
      <c r="L131" s="81"/>
      <c r="M131" s="68">
        <f t="shared" si="9"/>
        <v>0</v>
      </c>
    </row>
    <row r="132" spans="1:13" x14ac:dyDescent="0.25">
      <c r="A132" s="39" t="str">
        <f t="shared" si="7"/>
        <v>RURALFQHC - PCP Only</v>
      </c>
      <c r="B132" s="67" t="s">
        <v>6</v>
      </c>
      <c r="C132" s="57" t="s">
        <v>59</v>
      </c>
      <c r="D132" s="57" t="s">
        <v>67</v>
      </c>
      <c r="E132" s="81"/>
      <c r="F132" s="81"/>
      <c r="G132" s="81"/>
      <c r="H132" s="87">
        <f t="shared" si="5"/>
        <v>0</v>
      </c>
      <c r="I132" s="87">
        <f t="shared" si="6"/>
        <v>0</v>
      </c>
      <c r="J132" s="81"/>
      <c r="K132" s="68">
        <f t="shared" si="8"/>
        <v>0</v>
      </c>
      <c r="L132" s="81"/>
      <c r="M132" s="68">
        <f t="shared" si="9"/>
        <v>0</v>
      </c>
    </row>
    <row r="133" spans="1:13" x14ac:dyDescent="0.25">
      <c r="A133" s="39" t="str">
        <f t="shared" si="7"/>
        <v>RURALCardiology</v>
      </c>
      <c r="B133" s="67" t="s">
        <v>8</v>
      </c>
      <c r="C133" s="57" t="s">
        <v>59</v>
      </c>
      <c r="D133" s="57" t="s">
        <v>67</v>
      </c>
      <c r="E133" s="81"/>
      <c r="F133" s="81"/>
      <c r="G133" s="81"/>
      <c r="H133" s="87">
        <f t="shared" si="5"/>
        <v>0</v>
      </c>
      <c r="I133" s="87">
        <f t="shared" si="6"/>
        <v>0</v>
      </c>
      <c r="J133" s="81"/>
      <c r="K133" s="68">
        <f t="shared" si="8"/>
        <v>0</v>
      </c>
      <c r="L133" s="81"/>
      <c r="M133" s="68">
        <f t="shared" si="9"/>
        <v>0</v>
      </c>
    </row>
    <row r="134" spans="1:13" x14ac:dyDescent="0.25">
      <c r="A134" s="39" t="str">
        <f t="shared" si="7"/>
        <v>RURALCertified Nurse Practitioner</v>
      </c>
      <c r="B134" s="67" t="s">
        <v>9</v>
      </c>
      <c r="C134" s="57" t="s">
        <v>59</v>
      </c>
      <c r="D134" s="57" t="s">
        <v>67</v>
      </c>
      <c r="E134" s="81"/>
      <c r="F134" s="81"/>
      <c r="G134" s="81"/>
      <c r="H134" s="87">
        <f t="shared" si="5"/>
        <v>0</v>
      </c>
      <c r="I134" s="87">
        <f t="shared" si="6"/>
        <v>0</v>
      </c>
      <c r="J134" s="81"/>
      <c r="K134" s="68">
        <f t="shared" si="8"/>
        <v>0</v>
      </c>
      <c r="L134" s="81"/>
      <c r="M134" s="68">
        <f t="shared" si="9"/>
        <v>0</v>
      </c>
    </row>
    <row r="135" spans="1:13" x14ac:dyDescent="0.25">
      <c r="A135" s="39" t="str">
        <f t="shared" si="7"/>
        <v>RURALCertified Midwives</v>
      </c>
      <c r="B135" s="67" t="s">
        <v>10</v>
      </c>
      <c r="C135" s="57" t="s">
        <v>59</v>
      </c>
      <c r="D135" s="57" t="s">
        <v>67</v>
      </c>
      <c r="E135" s="81"/>
      <c r="F135" s="81"/>
      <c r="G135" s="81"/>
      <c r="H135" s="87">
        <f t="shared" si="5"/>
        <v>0</v>
      </c>
      <c r="I135" s="87">
        <f t="shared" si="6"/>
        <v>0</v>
      </c>
      <c r="J135" s="81"/>
      <c r="K135" s="68">
        <f t="shared" si="8"/>
        <v>0</v>
      </c>
      <c r="L135" s="81"/>
      <c r="M135" s="68">
        <f t="shared" si="9"/>
        <v>0</v>
      </c>
    </row>
    <row r="136" spans="1:13" x14ac:dyDescent="0.25">
      <c r="A136" s="39" t="str">
        <f t="shared" si="7"/>
        <v>RURALDermatology</v>
      </c>
      <c r="B136" s="67" t="s">
        <v>11</v>
      </c>
      <c r="C136" s="57" t="s">
        <v>59</v>
      </c>
      <c r="D136" s="57" t="s">
        <v>67</v>
      </c>
      <c r="E136" s="81"/>
      <c r="F136" s="81"/>
      <c r="G136" s="81"/>
      <c r="H136" s="87">
        <f t="shared" si="5"/>
        <v>0</v>
      </c>
      <c r="I136" s="87">
        <f t="shared" si="6"/>
        <v>0</v>
      </c>
      <c r="J136" s="81"/>
      <c r="K136" s="68">
        <f t="shared" si="8"/>
        <v>0</v>
      </c>
      <c r="L136" s="81"/>
      <c r="M136" s="68">
        <f t="shared" si="9"/>
        <v>0</v>
      </c>
    </row>
    <row r="137" spans="1:13" x14ac:dyDescent="0.25">
      <c r="A137" s="39" t="str">
        <f t="shared" si="7"/>
        <v>RURALDental</v>
      </c>
      <c r="B137" s="67" t="s">
        <v>12</v>
      </c>
      <c r="C137" s="57" t="s">
        <v>59</v>
      </c>
      <c r="D137" s="57" t="s">
        <v>67</v>
      </c>
      <c r="E137" s="81"/>
      <c r="F137" s="81"/>
      <c r="G137" s="81"/>
      <c r="H137" s="87">
        <f t="shared" si="5"/>
        <v>0</v>
      </c>
      <c r="I137" s="87">
        <f t="shared" si="6"/>
        <v>0</v>
      </c>
      <c r="J137" s="81"/>
      <c r="K137" s="68">
        <f t="shared" si="8"/>
        <v>0</v>
      </c>
      <c r="L137" s="81"/>
      <c r="M137" s="68">
        <f t="shared" si="9"/>
        <v>0</v>
      </c>
    </row>
    <row r="138" spans="1:13" x14ac:dyDescent="0.25">
      <c r="A138" s="39" t="str">
        <f t="shared" si="7"/>
        <v>RURALEndocrinology</v>
      </c>
      <c r="B138" s="67" t="s">
        <v>13</v>
      </c>
      <c r="C138" s="57" t="s">
        <v>59</v>
      </c>
      <c r="D138" s="57" t="s">
        <v>67</v>
      </c>
      <c r="E138" s="81"/>
      <c r="F138" s="81"/>
      <c r="G138" s="81"/>
      <c r="H138" s="87">
        <f t="shared" ref="H138:H201" si="10">F138+G138</f>
        <v>0</v>
      </c>
      <c r="I138" s="87">
        <f t="shared" ref="I138:I201" si="11">J138+L138</f>
        <v>0</v>
      </c>
      <c r="J138" s="81"/>
      <c r="K138" s="68">
        <f t="shared" si="8"/>
        <v>0</v>
      </c>
      <c r="L138" s="81"/>
      <c r="M138" s="68">
        <f t="shared" si="9"/>
        <v>0</v>
      </c>
    </row>
    <row r="139" spans="1:13" x14ac:dyDescent="0.25">
      <c r="A139" s="39" t="str">
        <f t="shared" ref="A139:A202" si="12">C139&amp;B139</f>
        <v>RURALENT</v>
      </c>
      <c r="B139" s="67" t="s">
        <v>14</v>
      </c>
      <c r="C139" s="57" t="s">
        <v>59</v>
      </c>
      <c r="D139" s="57" t="s">
        <v>67</v>
      </c>
      <c r="E139" s="81"/>
      <c r="F139" s="81"/>
      <c r="G139" s="81"/>
      <c r="H139" s="87">
        <f t="shared" si="10"/>
        <v>0</v>
      </c>
      <c r="I139" s="87">
        <f t="shared" si="11"/>
        <v>0</v>
      </c>
      <c r="J139" s="81"/>
      <c r="K139" s="68">
        <f t="shared" ref="K139:K202" si="13">IFERROR(ROUND(J139/$I139,3),0)</f>
        <v>0</v>
      </c>
      <c r="L139" s="81"/>
      <c r="M139" s="68">
        <f t="shared" ref="M139:M202" si="14">IFERROR(ROUND(L139/$I139,3),0)</f>
        <v>0</v>
      </c>
    </row>
    <row r="140" spans="1:13" x14ac:dyDescent="0.25">
      <c r="A140" s="39" t="str">
        <f t="shared" si="12"/>
        <v>RURALFQHC</v>
      </c>
      <c r="B140" s="67" t="s">
        <v>15</v>
      </c>
      <c r="C140" s="57" t="s">
        <v>59</v>
      </c>
      <c r="D140" s="57" t="s">
        <v>67</v>
      </c>
      <c r="E140" s="81"/>
      <c r="F140" s="81"/>
      <c r="G140" s="81"/>
      <c r="H140" s="87">
        <f t="shared" si="10"/>
        <v>0</v>
      </c>
      <c r="I140" s="87">
        <f t="shared" si="11"/>
        <v>0</v>
      </c>
      <c r="J140" s="81"/>
      <c r="K140" s="68">
        <f t="shared" si="13"/>
        <v>0</v>
      </c>
      <c r="L140" s="81"/>
      <c r="M140" s="68">
        <f t="shared" si="14"/>
        <v>0</v>
      </c>
    </row>
    <row r="141" spans="1:13" x14ac:dyDescent="0.25">
      <c r="A141" s="39" t="str">
        <f t="shared" si="12"/>
        <v>RURALRHC</v>
      </c>
      <c r="B141" s="69" t="s">
        <v>16</v>
      </c>
      <c r="C141" s="57" t="s">
        <v>59</v>
      </c>
      <c r="D141" s="57" t="s">
        <v>67</v>
      </c>
      <c r="E141" s="81"/>
      <c r="F141" s="81"/>
      <c r="G141" s="81"/>
      <c r="H141" s="87">
        <f t="shared" si="10"/>
        <v>0</v>
      </c>
      <c r="I141" s="87">
        <f t="shared" si="11"/>
        <v>0</v>
      </c>
      <c r="J141" s="81"/>
      <c r="K141" s="68">
        <f t="shared" si="13"/>
        <v>0</v>
      </c>
      <c r="L141" s="81"/>
      <c r="M141" s="68">
        <f t="shared" si="14"/>
        <v>0</v>
      </c>
    </row>
    <row r="142" spans="1:13" x14ac:dyDescent="0.25">
      <c r="A142" s="39" t="str">
        <f t="shared" si="12"/>
        <v>RURALHematology/Oncology</v>
      </c>
      <c r="B142" s="67" t="s">
        <v>17</v>
      </c>
      <c r="C142" s="57" t="s">
        <v>59</v>
      </c>
      <c r="D142" s="57" t="s">
        <v>67</v>
      </c>
      <c r="E142" s="81"/>
      <c r="F142" s="81"/>
      <c r="G142" s="81"/>
      <c r="H142" s="87">
        <f t="shared" si="10"/>
        <v>0</v>
      </c>
      <c r="I142" s="87">
        <f t="shared" si="11"/>
        <v>0</v>
      </c>
      <c r="J142" s="81"/>
      <c r="K142" s="68">
        <f t="shared" si="13"/>
        <v>0</v>
      </c>
      <c r="L142" s="81"/>
      <c r="M142" s="68">
        <f t="shared" si="14"/>
        <v>0</v>
      </c>
    </row>
    <row r="143" spans="1:13" x14ac:dyDescent="0.25">
      <c r="A143" s="39" t="str">
        <f t="shared" si="12"/>
        <v>RURALI/T/U</v>
      </c>
      <c r="B143" s="69" t="s">
        <v>18</v>
      </c>
      <c r="C143" s="57" t="s">
        <v>59</v>
      </c>
      <c r="D143" s="57" t="s">
        <v>67</v>
      </c>
      <c r="E143" s="81"/>
      <c r="F143" s="81"/>
      <c r="G143" s="81"/>
      <c r="H143" s="87">
        <f t="shared" si="10"/>
        <v>0</v>
      </c>
      <c r="I143" s="87">
        <f t="shared" si="11"/>
        <v>0</v>
      </c>
      <c r="J143" s="81"/>
      <c r="K143" s="68">
        <f t="shared" si="13"/>
        <v>0</v>
      </c>
      <c r="L143" s="81"/>
      <c r="M143" s="68">
        <f t="shared" si="14"/>
        <v>0</v>
      </c>
    </row>
    <row r="144" spans="1:13" x14ac:dyDescent="0.25">
      <c r="A144" s="39" t="str">
        <f t="shared" si="12"/>
        <v>RURALNeurology</v>
      </c>
      <c r="B144" s="67" t="s">
        <v>19</v>
      </c>
      <c r="C144" s="57" t="s">
        <v>59</v>
      </c>
      <c r="D144" s="57" t="s">
        <v>67</v>
      </c>
      <c r="E144" s="81"/>
      <c r="F144" s="81"/>
      <c r="G144" s="81"/>
      <c r="H144" s="87">
        <f t="shared" si="10"/>
        <v>0</v>
      </c>
      <c r="I144" s="87">
        <f t="shared" si="11"/>
        <v>0</v>
      </c>
      <c r="J144" s="81"/>
      <c r="K144" s="68">
        <f t="shared" si="13"/>
        <v>0</v>
      </c>
      <c r="L144" s="81"/>
      <c r="M144" s="68">
        <f t="shared" si="14"/>
        <v>0</v>
      </c>
    </row>
    <row r="145" spans="1:13" x14ac:dyDescent="0.25">
      <c r="A145" s="39" t="str">
        <f t="shared" si="12"/>
        <v>RURALNeurosurgeons</v>
      </c>
      <c r="B145" s="67" t="s">
        <v>20</v>
      </c>
      <c r="C145" s="57" t="s">
        <v>59</v>
      </c>
      <c r="D145" s="57" t="s">
        <v>67</v>
      </c>
      <c r="E145" s="81"/>
      <c r="F145" s="81"/>
      <c r="G145" s="81"/>
      <c r="H145" s="87">
        <f t="shared" si="10"/>
        <v>0</v>
      </c>
      <c r="I145" s="87">
        <f t="shared" si="11"/>
        <v>0</v>
      </c>
      <c r="J145" s="81"/>
      <c r="K145" s="68">
        <f t="shared" si="13"/>
        <v>0</v>
      </c>
      <c r="L145" s="81"/>
      <c r="M145" s="68">
        <f t="shared" si="14"/>
        <v>0</v>
      </c>
    </row>
    <row r="146" spans="1:13" x14ac:dyDescent="0.25">
      <c r="A146" s="39" t="str">
        <f t="shared" si="12"/>
        <v>RURALOB/Gyn</v>
      </c>
      <c r="B146" s="67" t="s">
        <v>21</v>
      </c>
      <c r="C146" s="57" t="s">
        <v>59</v>
      </c>
      <c r="D146" s="57" t="s">
        <v>67</v>
      </c>
      <c r="E146" s="81"/>
      <c r="F146" s="81"/>
      <c r="G146" s="81"/>
      <c r="H146" s="87">
        <f t="shared" si="10"/>
        <v>0</v>
      </c>
      <c r="I146" s="87">
        <f t="shared" si="11"/>
        <v>0</v>
      </c>
      <c r="J146" s="81"/>
      <c r="K146" s="68">
        <f t="shared" si="13"/>
        <v>0</v>
      </c>
      <c r="L146" s="81"/>
      <c r="M146" s="68">
        <f t="shared" si="14"/>
        <v>0</v>
      </c>
    </row>
    <row r="147" spans="1:13" x14ac:dyDescent="0.25">
      <c r="A147" s="39" t="str">
        <f t="shared" si="12"/>
        <v>RURALOrthopedics</v>
      </c>
      <c r="B147" s="67" t="s">
        <v>22</v>
      </c>
      <c r="C147" s="57" t="s">
        <v>59</v>
      </c>
      <c r="D147" s="57" t="s">
        <v>67</v>
      </c>
      <c r="E147" s="81"/>
      <c r="F147" s="81"/>
      <c r="G147" s="81"/>
      <c r="H147" s="87">
        <f t="shared" si="10"/>
        <v>0</v>
      </c>
      <c r="I147" s="87">
        <f t="shared" si="11"/>
        <v>0</v>
      </c>
      <c r="J147" s="81"/>
      <c r="K147" s="68">
        <f t="shared" si="13"/>
        <v>0</v>
      </c>
      <c r="L147" s="81"/>
      <c r="M147" s="68">
        <f t="shared" si="14"/>
        <v>0</v>
      </c>
    </row>
    <row r="148" spans="1:13" x14ac:dyDescent="0.25">
      <c r="A148" s="39" t="str">
        <f t="shared" si="12"/>
        <v>RURALPediatrics</v>
      </c>
      <c r="B148" s="67" t="s">
        <v>23</v>
      </c>
      <c r="C148" s="57" t="s">
        <v>59</v>
      </c>
      <c r="D148" s="57" t="s">
        <v>67</v>
      </c>
      <c r="E148" s="81"/>
      <c r="F148" s="81"/>
      <c r="G148" s="81"/>
      <c r="H148" s="87">
        <f t="shared" si="10"/>
        <v>0</v>
      </c>
      <c r="I148" s="87">
        <f t="shared" si="11"/>
        <v>0</v>
      </c>
      <c r="J148" s="81"/>
      <c r="K148" s="68">
        <f t="shared" si="13"/>
        <v>0</v>
      </c>
      <c r="L148" s="81"/>
      <c r="M148" s="68">
        <f t="shared" si="14"/>
        <v>0</v>
      </c>
    </row>
    <row r="149" spans="1:13" x14ac:dyDescent="0.25">
      <c r="A149" s="39" t="str">
        <f t="shared" si="12"/>
        <v>RURALPhysician Assistant</v>
      </c>
      <c r="B149" s="67" t="s">
        <v>24</v>
      </c>
      <c r="C149" s="57" t="s">
        <v>59</v>
      </c>
      <c r="D149" s="57" t="s">
        <v>67</v>
      </c>
      <c r="E149" s="81"/>
      <c r="F149" s="81"/>
      <c r="G149" s="81"/>
      <c r="H149" s="87">
        <f t="shared" si="10"/>
        <v>0</v>
      </c>
      <c r="I149" s="87">
        <f t="shared" si="11"/>
        <v>0</v>
      </c>
      <c r="J149" s="81"/>
      <c r="K149" s="68">
        <f t="shared" si="13"/>
        <v>0</v>
      </c>
      <c r="L149" s="81"/>
      <c r="M149" s="68">
        <f t="shared" si="14"/>
        <v>0</v>
      </c>
    </row>
    <row r="150" spans="1:13" x14ac:dyDescent="0.25">
      <c r="A150" s="39" t="str">
        <f t="shared" si="12"/>
        <v>RURALPodiatry</v>
      </c>
      <c r="B150" s="67" t="s">
        <v>25</v>
      </c>
      <c r="C150" s="57" t="s">
        <v>59</v>
      </c>
      <c r="D150" s="57" t="s">
        <v>67</v>
      </c>
      <c r="E150" s="81"/>
      <c r="F150" s="81"/>
      <c r="G150" s="81"/>
      <c r="H150" s="87">
        <f t="shared" si="10"/>
        <v>0</v>
      </c>
      <c r="I150" s="87">
        <f t="shared" si="11"/>
        <v>0</v>
      </c>
      <c r="J150" s="81"/>
      <c r="K150" s="68">
        <f t="shared" si="13"/>
        <v>0</v>
      </c>
      <c r="L150" s="81"/>
      <c r="M150" s="68">
        <f t="shared" si="14"/>
        <v>0</v>
      </c>
    </row>
    <row r="151" spans="1:13" x14ac:dyDescent="0.25">
      <c r="A151" s="39" t="str">
        <f t="shared" si="12"/>
        <v>RURALRheumatology</v>
      </c>
      <c r="B151" s="67" t="s">
        <v>26</v>
      </c>
      <c r="C151" s="57" t="s">
        <v>59</v>
      </c>
      <c r="D151" s="57" t="s">
        <v>67</v>
      </c>
      <c r="E151" s="81"/>
      <c r="F151" s="81"/>
      <c r="G151" s="81"/>
      <c r="H151" s="87">
        <f t="shared" si="10"/>
        <v>0</v>
      </c>
      <c r="I151" s="87">
        <f t="shared" si="11"/>
        <v>0</v>
      </c>
      <c r="J151" s="81"/>
      <c r="K151" s="68">
        <f t="shared" si="13"/>
        <v>0</v>
      </c>
      <c r="L151" s="81"/>
      <c r="M151" s="68">
        <f t="shared" si="14"/>
        <v>0</v>
      </c>
    </row>
    <row r="152" spans="1:13" x14ac:dyDescent="0.25">
      <c r="A152" s="39" t="str">
        <f t="shared" si="12"/>
        <v>RURALSurgeons</v>
      </c>
      <c r="B152" s="67" t="s">
        <v>27</v>
      </c>
      <c r="C152" s="57" t="s">
        <v>59</v>
      </c>
      <c r="D152" s="57" t="s">
        <v>67</v>
      </c>
      <c r="E152" s="81"/>
      <c r="F152" s="81"/>
      <c r="G152" s="81"/>
      <c r="H152" s="87">
        <f t="shared" si="10"/>
        <v>0</v>
      </c>
      <c r="I152" s="87">
        <f t="shared" si="11"/>
        <v>0</v>
      </c>
      <c r="J152" s="81"/>
      <c r="K152" s="68">
        <f t="shared" si="13"/>
        <v>0</v>
      </c>
      <c r="L152" s="81"/>
      <c r="M152" s="68">
        <f t="shared" si="14"/>
        <v>0</v>
      </c>
    </row>
    <row r="153" spans="1:13" x14ac:dyDescent="0.25">
      <c r="A153" s="39" t="str">
        <f t="shared" si="12"/>
        <v>RURALUrology</v>
      </c>
      <c r="B153" s="67" t="s">
        <v>28</v>
      </c>
      <c r="C153" s="57" t="s">
        <v>59</v>
      </c>
      <c r="D153" s="57" t="s">
        <v>67</v>
      </c>
      <c r="E153" s="81"/>
      <c r="F153" s="81"/>
      <c r="G153" s="81"/>
      <c r="H153" s="87">
        <f t="shared" si="10"/>
        <v>0</v>
      </c>
      <c r="I153" s="87">
        <f t="shared" si="11"/>
        <v>0</v>
      </c>
      <c r="J153" s="81"/>
      <c r="K153" s="68">
        <f t="shared" si="13"/>
        <v>0</v>
      </c>
      <c r="L153" s="81"/>
      <c r="M153" s="68">
        <f t="shared" si="14"/>
        <v>0</v>
      </c>
    </row>
    <row r="154" spans="1:13" ht="25" x14ac:dyDescent="0.25">
      <c r="A154" s="39" t="str">
        <f t="shared" si="12"/>
        <v>RURALPCP including Internal Medicine, General Practice, Family Practice</v>
      </c>
      <c r="B154" s="67" t="s">
        <v>4</v>
      </c>
      <c r="C154" s="57" t="s">
        <v>59</v>
      </c>
      <c r="D154" s="57" t="s">
        <v>68</v>
      </c>
      <c r="E154" s="81"/>
      <c r="F154" s="81"/>
      <c r="G154" s="81"/>
      <c r="H154" s="87">
        <f t="shared" si="10"/>
        <v>0</v>
      </c>
      <c r="I154" s="87">
        <f t="shared" si="11"/>
        <v>0</v>
      </c>
      <c r="J154" s="81"/>
      <c r="K154" s="68">
        <f t="shared" si="13"/>
        <v>0</v>
      </c>
      <c r="L154" s="81"/>
      <c r="M154" s="68">
        <f t="shared" si="14"/>
        <v>0</v>
      </c>
    </row>
    <row r="155" spans="1:13" x14ac:dyDescent="0.25">
      <c r="A155" s="39" t="str">
        <f t="shared" si="12"/>
        <v>RURALPharmacies</v>
      </c>
      <c r="B155" s="67" t="s">
        <v>5</v>
      </c>
      <c r="C155" s="57" t="s">
        <v>59</v>
      </c>
      <c r="D155" s="57" t="s">
        <v>68</v>
      </c>
      <c r="E155" s="81"/>
      <c r="F155" s="81"/>
      <c r="G155" s="81"/>
      <c r="H155" s="87">
        <f t="shared" si="10"/>
        <v>0</v>
      </c>
      <c r="I155" s="87">
        <f t="shared" si="11"/>
        <v>0</v>
      </c>
      <c r="J155" s="81"/>
      <c r="K155" s="68">
        <f t="shared" si="13"/>
        <v>0</v>
      </c>
      <c r="L155" s="81"/>
      <c r="M155" s="68">
        <f t="shared" si="14"/>
        <v>0</v>
      </c>
    </row>
    <row r="156" spans="1:13" x14ac:dyDescent="0.25">
      <c r="A156" s="39" t="str">
        <f t="shared" si="12"/>
        <v>RURALFQHC - PCP Only</v>
      </c>
      <c r="B156" s="67" t="s">
        <v>6</v>
      </c>
      <c r="C156" s="57" t="s">
        <v>59</v>
      </c>
      <c r="D156" s="57" t="s">
        <v>68</v>
      </c>
      <c r="E156" s="81"/>
      <c r="F156" s="81"/>
      <c r="G156" s="81"/>
      <c r="H156" s="87">
        <f t="shared" si="10"/>
        <v>0</v>
      </c>
      <c r="I156" s="87">
        <f t="shared" si="11"/>
        <v>0</v>
      </c>
      <c r="J156" s="81"/>
      <c r="K156" s="68">
        <f t="shared" si="13"/>
        <v>0</v>
      </c>
      <c r="L156" s="81"/>
      <c r="M156" s="68">
        <f t="shared" si="14"/>
        <v>0</v>
      </c>
    </row>
    <row r="157" spans="1:13" x14ac:dyDescent="0.25">
      <c r="A157" s="39" t="str">
        <f t="shared" si="12"/>
        <v>RURALCardiology</v>
      </c>
      <c r="B157" s="67" t="s">
        <v>8</v>
      </c>
      <c r="C157" s="57" t="s">
        <v>59</v>
      </c>
      <c r="D157" s="57" t="s">
        <v>68</v>
      </c>
      <c r="E157" s="81"/>
      <c r="F157" s="81"/>
      <c r="G157" s="81"/>
      <c r="H157" s="87">
        <f t="shared" si="10"/>
        <v>0</v>
      </c>
      <c r="I157" s="87">
        <f t="shared" si="11"/>
        <v>0</v>
      </c>
      <c r="J157" s="81"/>
      <c r="K157" s="68">
        <f t="shared" si="13"/>
        <v>0</v>
      </c>
      <c r="L157" s="81"/>
      <c r="M157" s="68">
        <f t="shared" si="14"/>
        <v>0</v>
      </c>
    </row>
    <row r="158" spans="1:13" x14ac:dyDescent="0.25">
      <c r="A158" s="39" t="str">
        <f t="shared" si="12"/>
        <v>RURALCertified Nurse Practitioner</v>
      </c>
      <c r="B158" s="67" t="s">
        <v>9</v>
      </c>
      <c r="C158" s="57" t="s">
        <v>59</v>
      </c>
      <c r="D158" s="57" t="s">
        <v>68</v>
      </c>
      <c r="E158" s="81"/>
      <c r="F158" s="81"/>
      <c r="G158" s="81"/>
      <c r="H158" s="87">
        <f t="shared" si="10"/>
        <v>0</v>
      </c>
      <c r="I158" s="87">
        <f t="shared" si="11"/>
        <v>0</v>
      </c>
      <c r="J158" s="81"/>
      <c r="K158" s="68">
        <f t="shared" si="13"/>
        <v>0</v>
      </c>
      <c r="L158" s="81"/>
      <c r="M158" s="68">
        <f t="shared" si="14"/>
        <v>0</v>
      </c>
    </row>
    <row r="159" spans="1:13" x14ac:dyDescent="0.25">
      <c r="A159" s="39" t="str">
        <f t="shared" si="12"/>
        <v>RURALCertified Midwives</v>
      </c>
      <c r="B159" s="67" t="s">
        <v>10</v>
      </c>
      <c r="C159" s="57" t="s">
        <v>59</v>
      </c>
      <c r="D159" s="57" t="s">
        <v>68</v>
      </c>
      <c r="E159" s="81"/>
      <c r="F159" s="81"/>
      <c r="G159" s="81"/>
      <c r="H159" s="87">
        <f t="shared" si="10"/>
        <v>0</v>
      </c>
      <c r="I159" s="87">
        <f t="shared" si="11"/>
        <v>0</v>
      </c>
      <c r="J159" s="81"/>
      <c r="K159" s="68">
        <f t="shared" si="13"/>
        <v>0</v>
      </c>
      <c r="L159" s="81"/>
      <c r="M159" s="68">
        <f t="shared" si="14"/>
        <v>0</v>
      </c>
    </row>
    <row r="160" spans="1:13" x14ac:dyDescent="0.25">
      <c r="A160" s="39" t="str">
        <f t="shared" si="12"/>
        <v>RURALDermatology</v>
      </c>
      <c r="B160" s="67" t="s">
        <v>11</v>
      </c>
      <c r="C160" s="57" t="s">
        <v>59</v>
      </c>
      <c r="D160" s="57" t="s">
        <v>68</v>
      </c>
      <c r="E160" s="81"/>
      <c r="F160" s="81"/>
      <c r="G160" s="81"/>
      <c r="H160" s="87">
        <f t="shared" si="10"/>
        <v>0</v>
      </c>
      <c r="I160" s="87">
        <f t="shared" si="11"/>
        <v>0</v>
      </c>
      <c r="J160" s="81"/>
      <c r="K160" s="68">
        <f t="shared" si="13"/>
        <v>0</v>
      </c>
      <c r="L160" s="81"/>
      <c r="M160" s="68">
        <f t="shared" si="14"/>
        <v>0</v>
      </c>
    </row>
    <row r="161" spans="1:13" x14ac:dyDescent="0.25">
      <c r="A161" s="39" t="str">
        <f t="shared" si="12"/>
        <v>RURALDental</v>
      </c>
      <c r="B161" s="67" t="s">
        <v>12</v>
      </c>
      <c r="C161" s="57" t="s">
        <v>59</v>
      </c>
      <c r="D161" s="57" t="s">
        <v>68</v>
      </c>
      <c r="E161" s="81"/>
      <c r="F161" s="81"/>
      <c r="G161" s="81"/>
      <c r="H161" s="87">
        <f t="shared" si="10"/>
        <v>0</v>
      </c>
      <c r="I161" s="87">
        <f t="shared" si="11"/>
        <v>0</v>
      </c>
      <c r="J161" s="81"/>
      <c r="K161" s="68">
        <f t="shared" si="13"/>
        <v>0</v>
      </c>
      <c r="L161" s="81"/>
      <c r="M161" s="68">
        <f t="shared" si="14"/>
        <v>0</v>
      </c>
    </row>
    <row r="162" spans="1:13" x14ac:dyDescent="0.25">
      <c r="A162" s="39" t="str">
        <f t="shared" si="12"/>
        <v>RURALEndocrinology</v>
      </c>
      <c r="B162" s="67" t="s">
        <v>13</v>
      </c>
      <c r="C162" s="57" t="s">
        <v>59</v>
      </c>
      <c r="D162" s="57" t="s">
        <v>68</v>
      </c>
      <c r="E162" s="81"/>
      <c r="F162" s="81"/>
      <c r="G162" s="81"/>
      <c r="H162" s="87">
        <f t="shared" si="10"/>
        <v>0</v>
      </c>
      <c r="I162" s="87">
        <f t="shared" si="11"/>
        <v>0</v>
      </c>
      <c r="J162" s="81"/>
      <c r="K162" s="68">
        <f t="shared" si="13"/>
        <v>0</v>
      </c>
      <c r="L162" s="81"/>
      <c r="M162" s="68">
        <f t="shared" si="14"/>
        <v>0</v>
      </c>
    </row>
    <row r="163" spans="1:13" x14ac:dyDescent="0.25">
      <c r="A163" s="39" t="str">
        <f t="shared" si="12"/>
        <v>RURALENT</v>
      </c>
      <c r="B163" s="67" t="s">
        <v>14</v>
      </c>
      <c r="C163" s="57" t="s">
        <v>59</v>
      </c>
      <c r="D163" s="57" t="s">
        <v>68</v>
      </c>
      <c r="E163" s="81"/>
      <c r="F163" s="81"/>
      <c r="G163" s="81"/>
      <c r="H163" s="87">
        <f t="shared" si="10"/>
        <v>0</v>
      </c>
      <c r="I163" s="87">
        <f t="shared" si="11"/>
        <v>0</v>
      </c>
      <c r="J163" s="81"/>
      <c r="K163" s="68">
        <f t="shared" si="13"/>
        <v>0</v>
      </c>
      <c r="L163" s="81"/>
      <c r="M163" s="68">
        <f t="shared" si="14"/>
        <v>0</v>
      </c>
    </row>
    <row r="164" spans="1:13" x14ac:dyDescent="0.25">
      <c r="A164" s="39" t="str">
        <f t="shared" si="12"/>
        <v>RURALFQHC</v>
      </c>
      <c r="B164" s="67" t="s">
        <v>15</v>
      </c>
      <c r="C164" s="57" t="s">
        <v>59</v>
      </c>
      <c r="D164" s="57" t="s">
        <v>68</v>
      </c>
      <c r="E164" s="81"/>
      <c r="F164" s="81"/>
      <c r="G164" s="81"/>
      <c r="H164" s="87">
        <f t="shared" si="10"/>
        <v>0</v>
      </c>
      <c r="I164" s="87">
        <f t="shared" si="11"/>
        <v>0</v>
      </c>
      <c r="J164" s="81"/>
      <c r="K164" s="68">
        <f t="shared" si="13"/>
        <v>0</v>
      </c>
      <c r="L164" s="81"/>
      <c r="M164" s="68">
        <f t="shared" si="14"/>
        <v>0</v>
      </c>
    </row>
    <row r="165" spans="1:13" x14ac:dyDescent="0.25">
      <c r="A165" s="39" t="str">
        <f t="shared" si="12"/>
        <v>RURALRHC</v>
      </c>
      <c r="B165" s="69" t="s">
        <v>16</v>
      </c>
      <c r="C165" s="57" t="s">
        <v>59</v>
      </c>
      <c r="D165" s="57" t="s">
        <v>68</v>
      </c>
      <c r="E165" s="81"/>
      <c r="F165" s="81"/>
      <c r="G165" s="81"/>
      <c r="H165" s="87">
        <f t="shared" si="10"/>
        <v>0</v>
      </c>
      <c r="I165" s="87">
        <f t="shared" si="11"/>
        <v>0</v>
      </c>
      <c r="J165" s="81"/>
      <c r="K165" s="68">
        <f t="shared" si="13"/>
        <v>0</v>
      </c>
      <c r="L165" s="81"/>
      <c r="M165" s="68">
        <f t="shared" si="14"/>
        <v>0</v>
      </c>
    </row>
    <row r="166" spans="1:13" x14ac:dyDescent="0.25">
      <c r="A166" s="39" t="str">
        <f t="shared" si="12"/>
        <v>RURALHematology/Oncology</v>
      </c>
      <c r="B166" s="67" t="s">
        <v>17</v>
      </c>
      <c r="C166" s="57" t="s">
        <v>59</v>
      </c>
      <c r="D166" s="57" t="s">
        <v>68</v>
      </c>
      <c r="E166" s="81"/>
      <c r="F166" s="81"/>
      <c r="G166" s="81"/>
      <c r="H166" s="87">
        <f t="shared" si="10"/>
        <v>0</v>
      </c>
      <c r="I166" s="87">
        <f t="shared" si="11"/>
        <v>0</v>
      </c>
      <c r="J166" s="81"/>
      <c r="K166" s="68">
        <f t="shared" si="13"/>
        <v>0</v>
      </c>
      <c r="L166" s="81"/>
      <c r="M166" s="68">
        <f t="shared" si="14"/>
        <v>0</v>
      </c>
    </row>
    <row r="167" spans="1:13" x14ac:dyDescent="0.25">
      <c r="A167" s="39" t="str">
        <f t="shared" si="12"/>
        <v>RURALI/T/U</v>
      </c>
      <c r="B167" s="69" t="s">
        <v>18</v>
      </c>
      <c r="C167" s="57" t="s">
        <v>59</v>
      </c>
      <c r="D167" s="57" t="s">
        <v>68</v>
      </c>
      <c r="E167" s="81"/>
      <c r="F167" s="81"/>
      <c r="G167" s="81"/>
      <c r="H167" s="87">
        <f t="shared" si="10"/>
        <v>0</v>
      </c>
      <c r="I167" s="87">
        <f t="shared" si="11"/>
        <v>0</v>
      </c>
      <c r="J167" s="81"/>
      <c r="K167" s="68">
        <f t="shared" si="13"/>
        <v>0</v>
      </c>
      <c r="L167" s="81"/>
      <c r="M167" s="68">
        <f t="shared" si="14"/>
        <v>0</v>
      </c>
    </row>
    <row r="168" spans="1:13" x14ac:dyDescent="0.25">
      <c r="A168" s="39" t="str">
        <f t="shared" si="12"/>
        <v>RURALNeurology</v>
      </c>
      <c r="B168" s="67" t="s">
        <v>19</v>
      </c>
      <c r="C168" s="57" t="s">
        <v>59</v>
      </c>
      <c r="D168" s="57" t="s">
        <v>68</v>
      </c>
      <c r="E168" s="81"/>
      <c r="F168" s="81"/>
      <c r="G168" s="81"/>
      <c r="H168" s="87">
        <f t="shared" si="10"/>
        <v>0</v>
      </c>
      <c r="I168" s="87">
        <f t="shared" si="11"/>
        <v>0</v>
      </c>
      <c r="J168" s="81"/>
      <c r="K168" s="68">
        <f t="shared" si="13"/>
        <v>0</v>
      </c>
      <c r="L168" s="81"/>
      <c r="M168" s="68">
        <f t="shared" si="14"/>
        <v>0</v>
      </c>
    </row>
    <row r="169" spans="1:13" x14ac:dyDescent="0.25">
      <c r="A169" s="39" t="str">
        <f t="shared" si="12"/>
        <v>RURALNeurosurgeons</v>
      </c>
      <c r="B169" s="67" t="s">
        <v>20</v>
      </c>
      <c r="C169" s="57" t="s">
        <v>59</v>
      </c>
      <c r="D169" s="57" t="s">
        <v>68</v>
      </c>
      <c r="E169" s="81"/>
      <c r="F169" s="81"/>
      <c r="G169" s="81"/>
      <c r="H169" s="87">
        <f t="shared" si="10"/>
        <v>0</v>
      </c>
      <c r="I169" s="87">
        <f t="shared" si="11"/>
        <v>0</v>
      </c>
      <c r="J169" s="81"/>
      <c r="K169" s="68">
        <f t="shared" si="13"/>
        <v>0</v>
      </c>
      <c r="L169" s="81"/>
      <c r="M169" s="68">
        <f t="shared" si="14"/>
        <v>0</v>
      </c>
    </row>
    <row r="170" spans="1:13" x14ac:dyDescent="0.25">
      <c r="A170" s="39" t="str">
        <f t="shared" si="12"/>
        <v>RURALOB/Gyn</v>
      </c>
      <c r="B170" s="67" t="s">
        <v>21</v>
      </c>
      <c r="C170" s="57" t="s">
        <v>59</v>
      </c>
      <c r="D170" s="57" t="s">
        <v>68</v>
      </c>
      <c r="E170" s="81"/>
      <c r="F170" s="81"/>
      <c r="G170" s="81"/>
      <c r="H170" s="87">
        <f t="shared" si="10"/>
        <v>0</v>
      </c>
      <c r="I170" s="87">
        <f t="shared" si="11"/>
        <v>0</v>
      </c>
      <c r="J170" s="81"/>
      <c r="K170" s="68">
        <f t="shared" si="13"/>
        <v>0</v>
      </c>
      <c r="L170" s="81"/>
      <c r="M170" s="68">
        <f t="shared" si="14"/>
        <v>0</v>
      </c>
    </row>
    <row r="171" spans="1:13" x14ac:dyDescent="0.25">
      <c r="A171" s="39" t="str">
        <f t="shared" si="12"/>
        <v>RURALOrthopedics</v>
      </c>
      <c r="B171" s="67" t="s">
        <v>22</v>
      </c>
      <c r="C171" s="57" t="s">
        <v>59</v>
      </c>
      <c r="D171" s="57" t="s">
        <v>68</v>
      </c>
      <c r="E171" s="81"/>
      <c r="F171" s="81"/>
      <c r="G171" s="81"/>
      <c r="H171" s="87">
        <f t="shared" si="10"/>
        <v>0</v>
      </c>
      <c r="I171" s="87">
        <f t="shared" si="11"/>
        <v>0</v>
      </c>
      <c r="J171" s="81"/>
      <c r="K171" s="68">
        <f t="shared" si="13"/>
        <v>0</v>
      </c>
      <c r="L171" s="81"/>
      <c r="M171" s="68">
        <f t="shared" si="14"/>
        <v>0</v>
      </c>
    </row>
    <row r="172" spans="1:13" x14ac:dyDescent="0.25">
      <c r="A172" s="39" t="str">
        <f t="shared" si="12"/>
        <v>RURALPediatrics</v>
      </c>
      <c r="B172" s="67" t="s">
        <v>23</v>
      </c>
      <c r="C172" s="57" t="s">
        <v>59</v>
      </c>
      <c r="D172" s="57" t="s">
        <v>68</v>
      </c>
      <c r="E172" s="81"/>
      <c r="F172" s="81"/>
      <c r="G172" s="81"/>
      <c r="H172" s="87">
        <f t="shared" si="10"/>
        <v>0</v>
      </c>
      <c r="I172" s="87">
        <f t="shared" si="11"/>
        <v>0</v>
      </c>
      <c r="J172" s="81"/>
      <c r="K172" s="68">
        <f t="shared" si="13"/>
        <v>0</v>
      </c>
      <c r="L172" s="81"/>
      <c r="M172" s="68">
        <f t="shared" si="14"/>
        <v>0</v>
      </c>
    </row>
    <row r="173" spans="1:13" x14ac:dyDescent="0.25">
      <c r="A173" s="39" t="str">
        <f t="shared" si="12"/>
        <v>RURALPhysician Assistant</v>
      </c>
      <c r="B173" s="67" t="s">
        <v>24</v>
      </c>
      <c r="C173" s="57" t="s">
        <v>59</v>
      </c>
      <c r="D173" s="57" t="s">
        <v>68</v>
      </c>
      <c r="E173" s="81"/>
      <c r="F173" s="81"/>
      <c r="G173" s="81"/>
      <c r="H173" s="87">
        <f t="shared" si="10"/>
        <v>0</v>
      </c>
      <c r="I173" s="87">
        <f t="shared" si="11"/>
        <v>0</v>
      </c>
      <c r="J173" s="81"/>
      <c r="K173" s="68">
        <f t="shared" si="13"/>
        <v>0</v>
      </c>
      <c r="L173" s="81"/>
      <c r="M173" s="68">
        <f t="shared" si="14"/>
        <v>0</v>
      </c>
    </row>
    <row r="174" spans="1:13" x14ac:dyDescent="0.25">
      <c r="A174" s="39" t="str">
        <f t="shared" si="12"/>
        <v>RURALPodiatry</v>
      </c>
      <c r="B174" s="67" t="s">
        <v>25</v>
      </c>
      <c r="C174" s="57" t="s">
        <v>59</v>
      </c>
      <c r="D174" s="57" t="s">
        <v>68</v>
      </c>
      <c r="E174" s="81"/>
      <c r="F174" s="81"/>
      <c r="G174" s="81"/>
      <c r="H174" s="87">
        <f t="shared" si="10"/>
        <v>0</v>
      </c>
      <c r="I174" s="87">
        <f t="shared" si="11"/>
        <v>0</v>
      </c>
      <c r="J174" s="81"/>
      <c r="K174" s="68">
        <f t="shared" si="13"/>
        <v>0</v>
      </c>
      <c r="L174" s="81"/>
      <c r="M174" s="68">
        <f t="shared" si="14"/>
        <v>0</v>
      </c>
    </row>
    <row r="175" spans="1:13" x14ac:dyDescent="0.25">
      <c r="A175" s="39" t="str">
        <f t="shared" si="12"/>
        <v>RURALRheumatology</v>
      </c>
      <c r="B175" s="67" t="s">
        <v>26</v>
      </c>
      <c r="C175" s="57" t="s">
        <v>59</v>
      </c>
      <c r="D175" s="57" t="s">
        <v>68</v>
      </c>
      <c r="E175" s="81"/>
      <c r="F175" s="81"/>
      <c r="G175" s="81"/>
      <c r="H175" s="87">
        <f t="shared" si="10"/>
        <v>0</v>
      </c>
      <c r="I175" s="87">
        <f t="shared" si="11"/>
        <v>0</v>
      </c>
      <c r="J175" s="81"/>
      <c r="K175" s="68">
        <f t="shared" si="13"/>
        <v>0</v>
      </c>
      <c r="L175" s="81"/>
      <c r="M175" s="68">
        <f t="shared" si="14"/>
        <v>0</v>
      </c>
    </row>
    <row r="176" spans="1:13" x14ac:dyDescent="0.25">
      <c r="A176" s="39" t="str">
        <f t="shared" si="12"/>
        <v>RURALSurgeons</v>
      </c>
      <c r="B176" s="67" t="s">
        <v>27</v>
      </c>
      <c r="C176" s="57" t="s">
        <v>59</v>
      </c>
      <c r="D176" s="57" t="s">
        <v>68</v>
      </c>
      <c r="E176" s="81"/>
      <c r="F176" s="81"/>
      <c r="G176" s="81"/>
      <c r="H176" s="87">
        <f t="shared" si="10"/>
        <v>0</v>
      </c>
      <c r="I176" s="87">
        <f t="shared" si="11"/>
        <v>0</v>
      </c>
      <c r="J176" s="81"/>
      <c r="K176" s="68">
        <f t="shared" si="13"/>
        <v>0</v>
      </c>
      <c r="L176" s="81"/>
      <c r="M176" s="68">
        <f t="shared" si="14"/>
        <v>0</v>
      </c>
    </row>
    <row r="177" spans="1:13" x14ac:dyDescent="0.25">
      <c r="A177" s="39" t="str">
        <f t="shared" si="12"/>
        <v>RURALUrology</v>
      </c>
      <c r="B177" s="67" t="s">
        <v>28</v>
      </c>
      <c r="C177" s="57" t="s">
        <v>59</v>
      </c>
      <c r="D177" s="57" t="s">
        <v>68</v>
      </c>
      <c r="E177" s="81"/>
      <c r="F177" s="81"/>
      <c r="G177" s="81"/>
      <c r="H177" s="87">
        <f t="shared" si="10"/>
        <v>0</v>
      </c>
      <c r="I177" s="87">
        <f t="shared" si="11"/>
        <v>0</v>
      </c>
      <c r="J177" s="81"/>
      <c r="K177" s="68">
        <f t="shared" si="13"/>
        <v>0</v>
      </c>
      <c r="L177" s="81"/>
      <c r="M177" s="68">
        <f t="shared" si="14"/>
        <v>0</v>
      </c>
    </row>
    <row r="178" spans="1:13" ht="25" x14ac:dyDescent="0.25">
      <c r="A178" s="39" t="str">
        <f t="shared" si="12"/>
        <v>RURALPCP including Internal Medicine, General Practice, Family Practice</v>
      </c>
      <c r="B178" s="67" t="s">
        <v>4</v>
      </c>
      <c r="C178" s="57" t="s">
        <v>59</v>
      </c>
      <c r="D178" s="57" t="s">
        <v>69</v>
      </c>
      <c r="E178" s="81"/>
      <c r="F178" s="81"/>
      <c r="G178" s="81"/>
      <c r="H178" s="87">
        <f t="shared" si="10"/>
        <v>0</v>
      </c>
      <c r="I178" s="87">
        <f t="shared" si="11"/>
        <v>0</v>
      </c>
      <c r="J178" s="81"/>
      <c r="K178" s="68">
        <f t="shared" si="13"/>
        <v>0</v>
      </c>
      <c r="L178" s="81"/>
      <c r="M178" s="68">
        <f t="shared" si="14"/>
        <v>0</v>
      </c>
    </row>
    <row r="179" spans="1:13" x14ac:dyDescent="0.25">
      <c r="A179" s="39" t="str">
        <f t="shared" si="12"/>
        <v>RURALPharmacies</v>
      </c>
      <c r="B179" s="67" t="s">
        <v>5</v>
      </c>
      <c r="C179" s="57" t="s">
        <v>59</v>
      </c>
      <c r="D179" s="57" t="s">
        <v>69</v>
      </c>
      <c r="E179" s="81"/>
      <c r="F179" s="81"/>
      <c r="G179" s="81"/>
      <c r="H179" s="87">
        <f t="shared" si="10"/>
        <v>0</v>
      </c>
      <c r="I179" s="87">
        <f t="shared" si="11"/>
        <v>0</v>
      </c>
      <c r="J179" s="81"/>
      <c r="K179" s="68">
        <f t="shared" si="13"/>
        <v>0</v>
      </c>
      <c r="L179" s="81"/>
      <c r="M179" s="68">
        <f t="shared" si="14"/>
        <v>0</v>
      </c>
    </row>
    <row r="180" spans="1:13" x14ac:dyDescent="0.25">
      <c r="A180" s="39" t="str">
        <f t="shared" si="12"/>
        <v>RURALFQHC - PCP Only</v>
      </c>
      <c r="B180" s="67" t="s">
        <v>6</v>
      </c>
      <c r="C180" s="57" t="s">
        <v>59</v>
      </c>
      <c r="D180" s="57" t="s">
        <v>69</v>
      </c>
      <c r="E180" s="81"/>
      <c r="F180" s="81"/>
      <c r="G180" s="81"/>
      <c r="H180" s="87">
        <f t="shared" si="10"/>
        <v>0</v>
      </c>
      <c r="I180" s="87">
        <f t="shared" si="11"/>
        <v>0</v>
      </c>
      <c r="J180" s="81"/>
      <c r="K180" s="68">
        <f t="shared" si="13"/>
        <v>0</v>
      </c>
      <c r="L180" s="81"/>
      <c r="M180" s="68">
        <f t="shared" si="14"/>
        <v>0</v>
      </c>
    </row>
    <row r="181" spans="1:13" x14ac:dyDescent="0.25">
      <c r="A181" s="39" t="str">
        <f t="shared" si="12"/>
        <v>RURALCardiology</v>
      </c>
      <c r="B181" s="67" t="s">
        <v>8</v>
      </c>
      <c r="C181" s="57" t="s">
        <v>59</v>
      </c>
      <c r="D181" s="57" t="s">
        <v>69</v>
      </c>
      <c r="E181" s="81"/>
      <c r="F181" s="81"/>
      <c r="G181" s="81"/>
      <c r="H181" s="87">
        <f t="shared" si="10"/>
        <v>0</v>
      </c>
      <c r="I181" s="87">
        <f t="shared" si="11"/>
        <v>0</v>
      </c>
      <c r="J181" s="81"/>
      <c r="K181" s="68">
        <f t="shared" si="13"/>
        <v>0</v>
      </c>
      <c r="L181" s="81"/>
      <c r="M181" s="68">
        <f t="shared" si="14"/>
        <v>0</v>
      </c>
    </row>
    <row r="182" spans="1:13" x14ac:dyDescent="0.25">
      <c r="A182" s="39" t="str">
        <f t="shared" si="12"/>
        <v>RURALCertified Nurse Practitioner</v>
      </c>
      <c r="B182" s="67" t="s">
        <v>9</v>
      </c>
      <c r="C182" s="57" t="s">
        <v>59</v>
      </c>
      <c r="D182" s="57" t="s">
        <v>69</v>
      </c>
      <c r="E182" s="81"/>
      <c r="F182" s="81"/>
      <c r="G182" s="81"/>
      <c r="H182" s="87">
        <f t="shared" si="10"/>
        <v>0</v>
      </c>
      <c r="I182" s="87">
        <f t="shared" si="11"/>
        <v>0</v>
      </c>
      <c r="J182" s="81"/>
      <c r="K182" s="68">
        <f t="shared" si="13"/>
        <v>0</v>
      </c>
      <c r="L182" s="81"/>
      <c r="M182" s="68">
        <f t="shared" si="14"/>
        <v>0</v>
      </c>
    </row>
    <row r="183" spans="1:13" x14ac:dyDescent="0.25">
      <c r="A183" s="39" t="str">
        <f t="shared" si="12"/>
        <v>RURALCertified Midwives</v>
      </c>
      <c r="B183" s="67" t="s">
        <v>10</v>
      </c>
      <c r="C183" s="57" t="s">
        <v>59</v>
      </c>
      <c r="D183" s="57" t="s">
        <v>69</v>
      </c>
      <c r="E183" s="81"/>
      <c r="F183" s="81"/>
      <c r="G183" s="81"/>
      <c r="H183" s="87">
        <f t="shared" si="10"/>
        <v>0</v>
      </c>
      <c r="I183" s="87">
        <f t="shared" si="11"/>
        <v>0</v>
      </c>
      <c r="J183" s="81"/>
      <c r="K183" s="68">
        <f t="shared" si="13"/>
        <v>0</v>
      </c>
      <c r="L183" s="81"/>
      <c r="M183" s="68">
        <f t="shared" si="14"/>
        <v>0</v>
      </c>
    </row>
    <row r="184" spans="1:13" x14ac:dyDescent="0.25">
      <c r="A184" s="39" t="str">
        <f t="shared" si="12"/>
        <v>RURALDermatology</v>
      </c>
      <c r="B184" s="67" t="s">
        <v>11</v>
      </c>
      <c r="C184" s="57" t="s">
        <v>59</v>
      </c>
      <c r="D184" s="57" t="s">
        <v>69</v>
      </c>
      <c r="E184" s="81"/>
      <c r="F184" s="81"/>
      <c r="G184" s="81"/>
      <c r="H184" s="87">
        <f t="shared" si="10"/>
        <v>0</v>
      </c>
      <c r="I184" s="87">
        <f t="shared" si="11"/>
        <v>0</v>
      </c>
      <c r="J184" s="81"/>
      <c r="K184" s="68">
        <f t="shared" si="13"/>
        <v>0</v>
      </c>
      <c r="L184" s="81"/>
      <c r="M184" s="68">
        <f t="shared" si="14"/>
        <v>0</v>
      </c>
    </row>
    <row r="185" spans="1:13" x14ac:dyDescent="0.25">
      <c r="A185" s="39" t="str">
        <f t="shared" si="12"/>
        <v>RURALDental</v>
      </c>
      <c r="B185" s="67" t="s">
        <v>12</v>
      </c>
      <c r="C185" s="57" t="s">
        <v>59</v>
      </c>
      <c r="D185" s="57" t="s">
        <v>69</v>
      </c>
      <c r="E185" s="81"/>
      <c r="F185" s="81"/>
      <c r="G185" s="81"/>
      <c r="H185" s="87">
        <f t="shared" si="10"/>
        <v>0</v>
      </c>
      <c r="I185" s="87">
        <f t="shared" si="11"/>
        <v>0</v>
      </c>
      <c r="J185" s="81"/>
      <c r="K185" s="68">
        <f t="shared" si="13"/>
        <v>0</v>
      </c>
      <c r="L185" s="81"/>
      <c r="M185" s="68">
        <f t="shared" si="14"/>
        <v>0</v>
      </c>
    </row>
    <row r="186" spans="1:13" x14ac:dyDescent="0.25">
      <c r="A186" s="39" t="str">
        <f t="shared" si="12"/>
        <v>RURALEndocrinology</v>
      </c>
      <c r="B186" s="67" t="s">
        <v>13</v>
      </c>
      <c r="C186" s="57" t="s">
        <v>59</v>
      </c>
      <c r="D186" s="57" t="s">
        <v>69</v>
      </c>
      <c r="E186" s="81"/>
      <c r="F186" s="81"/>
      <c r="G186" s="81"/>
      <c r="H186" s="87">
        <f t="shared" si="10"/>
        <v>0</v>
      </c>
      <c r="I186" s="87">
        <f t="shared" si="11"/>
        <v>0</v>
      </c>
      <c r="J186" s="81"/>
      <c r="K186" s="68">
        <f t="shared" si="13"/>
        <v>0</v>
      </c>
      <c r="L186" s="81"/>
      <c r="M186" s="68">
        <f t="shared" si="14"/>
        <v>0</v>
      </c>
    </row>
    <row r="187" spans="1:13" x14ac:dyDescent="0.25">
      <c r="A187" s="39" t="str">
        <f t="shared" si="12"/>
        <v>RURALENT</v>
      </c>
      <c r="B187" s="67" t="s">
        <v>14</v>
      </c>
      <c r="C187" s="57" t="s">
        <v>59</v>
      </c>
      <c r="D187" s="57" t="s">
        <v>69</v>
      </c>
      <c r="E187" s="81"/>
      <c r="F187" s="81"/>
      <c r="G187" s="81"/>
      <c r="H187" s="87">
        <f t="shared" si="10"/>
        <v>0</v>
      </c>
      <c r="I187" s="87">
        <f t="shared" si="11"/>
        <v>0</v>
      </c>
      <c r="J187" s="81"/>
      <c r="K187" s="68">
        <f t="shared" si="13"/>
        <v>0</v>
      </c>
      <c r="L187" s="81"/>
      <c r="M187" s="68">
        <f t="shared" si="14"/>
        <v>0</v>
      </c>
    </row>
    <row r="188" spans="1:13" x14ac:dyDescent="0.25">
      <c r="A188" s="39" t="str">
        <f t="shared" si="12"/>
        <v>RURALFQHC</v>
      </c>
      <c r="B188" s="67" t="s">
        <v>15</v>
      </c>
      <c r="C188" s="57" t="s">
        <v>59</v>
      </c>
      <c r="D188" s="57" t="s">
        <v>69</v>
      </c>
      <c r="E188" s="81"/>
      <c r="F188" s="81"/>
      <c r="G188" s="81"/>
      <c r="H188" s="87">
        <f t="shared" si="10"/>
        <v>0</v>
      </c>
      <c r="I188" s="87">
        <f t="shared" si="11"/>
        <v>0</v>
      </c>
      <c r="J188" s="81"/>
      <c r="K188" s="68">
        <f t="shared" si="13"/>
        <v>0</v>
      </c>
      <c r="L188" s="81"/>
      <c r="M188" s="68">
        <f t="shared" si="14"/>
        <v>0</v>
      </c>
    </row>
    <row r="189" spans="1:13" x14ac:dyDescent="0.25">
      <c r="A189" s="39" t="str">
        <f t="shared" si="12"/>
        <v>RURALRHC</v>
      </c>
      <c r="B189" s="69" t="s">
        <v>16</v>
      </c>
      <c r="C189" s="57" t="s">
        <v>59</v>
      </c>
      <c r="D189" s="57" t="s">
        <v>69</v>
      </c>
      <c r="E189" s="81"/>
      <c r="F189" s="81"/>
      <c r="G189" s="81"/>
      <c r="H189" s="87">
        <f t="shared" si="10"/>
        <v>0</v>
      </c>
      <c r="I189" s="87">
        <f t="shared" si="11"/>
        <v>0</v>
      </c>
      <c r="J189" s="81"/>
      <c r="K189" s="68">
        <f t="shared" si="13"/>
        <v>0</v>
      </c>
      <c r="L189" s="81"/>
      <c r="M189" s="68">
        <f t="shared" si="14"/>
        <v>0</v>
      </c>
    </row>
    <row r="190" spans="1:13" x14ac:dyDescent="0.25">
      <c r="A190" s="39" t="str">
        <f t="shared" si="12"/>
        <v>RURALHematology/Oncology</v>
      </c>
      <c r="B190" s="67" t="s">
        <v>17</v>
      </c>
      <c r="C190" s="57" t="s">
        <v>59</v>
      </c>
      <c r="D190" s="57" t="s">
        <v>69</v>
      </c>
      <c r="E190" s="81"/>
      <c r="F190" s="81"/>
      <c r="G190" s="81"/>
      <c r="H190" s="87">
        <f t="shared" si="10"/>
        <v>0</v>
      </c>
      <c r="I190" s="87">
        <f t="shared" si="11"/>
        <v>0</v>
      </c>
      <c r="J190" s="81"/>
      <c r="K190" s="68">
        <f t="shared" si="13"/>
        <v>0</v>
      </c>
      <c r="L190" s="81"/>
      <c r="M190" s="68">
        <f t="shared" si="14"/>
        <v>0</v>
      </c>
    </row>
    <row r="191" spans="1:13" x14ac:dyDescent="0.25">
      <c r="A191" s="39" t="str">
        <f t="shared" si="12"/>
        <v>RURALI/T/U</v>
      </c>
      <c r="B191" s="69" t="s">
        <v>18</v>
      </c>
      <c r="C191" s="57" t="s">
        <v>59</v>
      </c>
      <c r="D191" s="57" t="s">
        <v>69</v>
      </c>
      <c r="E191" s="81"/>
      <c r="F191" s="81"/>
      <c r="G191" s="81"/>
      <c r="H191" s="87">
        <f t="shared" si="10"/>
        <v>0</v>
      </c>
      <c r="I191" s="87">
        <f t="shared" si="11"/>
        <v>0</v>
      </c>
      <c r="J191" s="81"/>
      <c r="K191" s="68">
        <f t="shared" si="13"/>
        <v>0</v>
      </c>
      <c r="L191" s="81"/>
      <c r="M191" s="68">
        <f t="shared" si="14"/>
        <v>0</v>
      </c>
    </row>
    <row r="192" spans="1:13" x14ac:dyDescent="0.25">
      <c r="A192" s="39" t="str">
        <f t="shared" si="12"/>
        <v>RURALNeurology</v>
      </c>
      <c r="B192" s="67" t="s">
        <v>19</v>
      </c>
      <c r="C192" s="57" t="s">
        <v>59</v>
      </c>
      <c r="D192" s="57" t="s">
        <v>69</v>
      </c>
      <c r="E192" s="81"/>
      <c r="F192" s="81"/>
      <c r="G192" s="81"/>
      <c r="H192" s="87">
        <f t="shared" si="10"/>
        <v>0</v>
      </c>
      <c r="I192" s="87">
        <f t="shared" si="11"/>
        <v>0</v>
      </c>
      <c r="J192" s="81"/>
      <c r="K192" s="68">
        <f t="shared" si="13"/>
        <v>0</v>
      </c>
      <c r="L192" s="81"/>
      <c r="M192" s="68">
        <f t="shared" si="14"/>
        <v>0</v>
      </c>
    </row>
    <row r="193" spans="1:13" x14ac:dyDescent="0.25">
      <c r="A193" s="39" t="str">
        <f t="shared" si="12"/>
        <v>RURALNeurosurgeons</v>
      </c>
      <c r="B193" s="67" t="s">
        <v>20</v>
      </c>
      <c r="C193" s="57" t="s">
        <v>59</v>
      </c>
      <c r="D193" s="57" t="s">
        <v>69</v>
      </c>
      <c r="E193" s="81"/>
      <c r="F193" s="81"/>
      <c r="G193" s="81"/>
      <c r="H193" s="87">
        <f t="shared" si="10"/>
        <v>0</v>
      </c>
      <c r="I193" s="87">
        <f t="shared" si="11"/>
        <v>0</v>
      </c>
      <c r="J193" s="81"/>
      <c r="K193" s="68">
        <f t="shared" si="13"/>
        <v>0</v>
      </c>
      <c r="L193" s="81"/>
      <c r="M193" s="68">
        <f t="shared" si="14"/>
        <v>0</v>
      </c>
    </row>
    <row r="194" spans="1:13" x14ac:dyDescent="0.25">
      <c r="A194" s="39" t="str">
        <f t="shared" si="12"/>
        <v>RURALOB/Gyn</v>
      </c>
      <c r="B194" s="67" t="s">
        <v>21</v>
      </c>
      <c r="C194" s="57" t="s">
        <v>59</v>
      </c>
      <c r="D194" s="57" t="s">
        <v>69</v>
      </c>
      <c r="E194" s="81"/>
      <c r="F194" s="81"/>
      <c r="G194" s="81"/>
      <c r="H194" s="87">
        <f t="shared" si="10"/>
        <v>0</v>
      </c>
      <c r="I194" s="87">
        <f t="shared" si="11"/>
        <v>0</v>
      </c>
      <c r="J194" s="81"/>
      <c r="K194" s="68">
        <f t="shared" si="13"/>
        <v>0</v>
      </c>
      <c r="L194" s="81"/>
      <c r="M194" s="68">
        <f t="shared" si="14"/>
        <v>0</v>
      </c>
    </row>
    <row r="195" spans="1:13" x14ac:dyDescent="0.25">
      <c r="A195" s="39" t="str">
        <f t="shared" si="12"/>
        <v>RURALOrthopedics</v>
      </c>
      <c r="B195" s="67" t="s">
        <v>22</v>
      </c>
      <c r="C195" s="57" t="s">
        <v>59</v>
      </c>
      <c r="D195" s="57" t="s">
        <v>69</v>
      </c>
      <c r="E195" s="81"/>
      <c r="F195" s="81"/>
      <c r="G195" s="81"/>
      <c r="H195" s="87">
        <f t="shared" si="10"/>
        <v>0</v>
      </c>
      <c r="I195" s="87">
        <f t="shared" si="11"/>
        <v>0</v>
      </c>
      <c r="J195" s="81"/>
      <c r="K195" s="68">
        <f t="shared" si="13"/>
        <v>0</v>
      </c>
      <c r="L195" s="81"/>
      <c r="M195" s="68">
        <f t="shared" si="14"/>
        <v>0</v>
      </c>
    </row>
    <row r="196" spans="1:13" x14ac:dyDescent="0.25">
      <c r="A196" s="39" t="str">
        <f t="shared" si="12"/>
        <v>RURALPediatrics</v>
      </c>
      <c r="B196" s="67" t="s">
        <v>23</v>
      </c>
      <c r="C196" s="57" t="s">
        <v>59</v>
      </c>
      <c r="D196" s="57" t="s">
        <v>69</v>
      </c>
      <c r="E196" s="81"/>
      <c r="F196" s="81"/>
      <c r="G196" s="81"/>
      <c r="H196" s="87">
        <f t="shared" si="10"/>
        <v>0</v>
      </c>
      <c r="I196" s="87">
        <f t="shared" si="11"/>
        <v>0</v>
      </c>
      <c r="J196" s="81"/>
      <c r="K196" s="68">
        <f t="shared" si="13"/>
        <v>0</v>
      </c>
      <c r="L196" s="81"/>
      <c r="M196" s="68">
        <f t="shared" si="14"/>
        <v>0</v>
      </c>
    </row>
    <row r="197" spans="1:13" x14ac:dyDescent="0.25">
      <c r="A197" s="39" t="str">
        <f t="shared" si="12"/>
        <v>RURALPhysician Assistant</v>
      </c>
      <c r="B197" s="67" t="s">
        <v>24</v>
      </c>
      <c r="C197" s="57" t="s">
        <v>59</v>
      </c>
      <c r="D197" s="57" t="s">
        <v>69</v>
      </c>
      <c r="E197" s="81"/>
      <c r="F197" s="81"/>
      <c r="G197" s="81"/>
      <c r="H197" s="87">
        <f t="shared" si="10"/>
        <v>0</v>
      </c>
      <c r="I197" s="87">
        <f t="shared" si="11"/>
        <v>0</v>
      </c>
      <c r="J197" s="81"/>
      <c r="K197" s="68">
        <f t="shared" si="13"/>
        <v>0</v>
      </c>
      <c r="L197" s="81"/>
      <c r="M197" s="68">
        <f t="shared" si="14"/>
        <v>0</v>
      </c>
    </row>
    <row r="198" spans="1:13" x14ac:dyDescent="0.25">
      <c r="A198" s="39" t="str">
        <f t="shared" si="12"/>
        <v>RURALPodiatry</v>
      </c>
      <c r="B198" s="67" t="s">
        <v>25</v>
      </c>
      <c r="C198" s="57" t="s">
        <v>59</v>
      </c>
      <c r="D198" s="57" t="s">
        <v>69</v>
      </c>
      <c r="E198" s="81"/>
      <c r="F198" s="81"/>
      <c r="G198" s="81"/>
      <c r="H198" s="87">
        <f t="shared" si="10"/>
        <v>0</v>
      </c>
      <c r="I198" s="87">
        <f t="shared" si="11"/>
        <v>0</v>
      </c>
      <c r="J198" s="81"/>
      <c r="K198" s="68">
        <f t="shared" si="13"/>
        <v>0</v>
      </c>
      <c r="L198" s="81"/>
      <c r="M198" s="68">
        <f t="shared" si="14"/>
        <v>0</v>
      </c>
    </row>
    <row r="199" spans="1:13" x14ac:dyDescent="0.25">
      <c r="A199" s="39" t="str">
        <f t="shared" si="12"/>
        <v>RURALRheumatology</v>
      </c>
      <c r="B199" s="67" t="s">
        <v>26</v>
      </c>
      <c r="C199" s="57" t="s">
        <v>59</v>
      </c>
      <c r="D199" s="57" t="s">
        <v>69</v>
      </c>
      <c r="E199" s="81"/>
      <c r="F199" s="81"/>
      <c r="G199" s="81"/>
      <c r="H199" s="87">
        <f t="shared" si="10"/>
        <v>0</v>
      </c>
      <c r="I199" s="87">
        <f t="shared" si="11"/>
        <v>0</v>
      </c>
      <c r="J199" s="81"/>
      <c r="K199" s="68">
        <f t="shared" si="13"/>
        <v>0</v>
      </c>
      <c r="L199" s="81"/>
      <c r="M199" s="68">
        <f t="shared" si="14"/>
        <v>0</v>
      </c>
    </row>
    <row r="200" spans="1:13" x14ac:dyDescent="0.25">
      <c r="A200" s="39" t="str">
        <f t="shared" si="12"/>
        <v>RURALSurgeons</v>
      </c>
      <c r="B200" s="67" t="s">
        <v>27</v>
      </c>
      <c r="C200" s="57" t="s">
        <v>59</v>
      </c>
      <c r="D200" s="57" t="s">
        <v>69</v>
      </c>
      <c r="E200" s="81"/>
      <c r="F200" s="81"/>
      <c r="G200" s="81"/>
      <c r="H200" s="87">
        <f t="shared" si="10"/>
        <v>0</v>
      </c>
      <c r="I200" s="87">
        <f t="shared" si="11"/>
        <v>0</v>
      </c>
      <c r="J200" s="81"/>
      <c r="K200" s="68">
        <f t="shared" si="13"/>
        <v>0</v>
      </c>
      <c r="L200" s="81"/>
      <c r="M200" s="68">
        <f t="shared" si="14"/>
        <v>0</v>
      </c>
    </row>
    <row r="201" spans="1:13" x14ac:dyDescent="0.25">
      <c r="A201" s="39" t="str">
        <f t="shared" si="12"/>
        <v>RURALUrology</v>
      </c>
      <c r="B201" s="67" t="s">
        <v>28</v>
      </c>
      <c r="C201" s="57" t="s">
        <v>59</v>
      </c>
      <c r="D201" s="57" t="s">
        <v>69</v>
      </c>
      <c r="E201" s="81"/>
      <c r="F201" s="81"/>
      <c r="G201" s="81"/>
      <c r="H201" s="87">
        <f t="shared" si="10"/>
        <v>0</v>
      </c>
      <c r="I201" s="87">
        <f t="shared" si="11"/>
        <v>0</v>
      </c>
      <c r="J201" s="81"/>
      <c r="K201" s="68">
        <f t="shared" si="13"/>
        <v>0</v>
      </c>
      <c r="L201" s="81"/>
      <c r="M201" s="68">
        <f t="shared" si="14"/>
        <v>0</v>
      </c>
    </row>
    <row r="202" spans="1:13" ht="25" x14ac:dyDescent="0.25">
      <c r="A202" s="39" t="str">
        <f t="shared" si="12"/>
        <v>RURALPCP including Internal Medicine, General Practice, Family Practice</v>
      </c>
      <c r="B202" s="67" t="s">
        <v>4</v>
      </c>
      <c r="C202" s="57" t="s">
        <v>59</v>
      </c>
      <c r="D202" s="57" t="s">
        <v>70</v>
      </c>
      <c r="E202" s="81"/>
      <c r="F202" s="81"/>
      <c r="G202" s="81"/>
      <c r="H202" s="87">
        <f t="shared" ref="H202:H265" si="15">F202+G202</f>
        <v>0</v>
      </c>
      <c r="I202" s="87">
        <f t="shared" ref="I202:I265" si="16">J202+L202</f>
        <v>0</v>
      </c>
      <c r="J202" s="81"/>
      <c r="K202" s="68">
        <f t="shared" si="13"/>
        <v>0</v>
      </c>
      <c r="L202" s="81"/>
      <c r="M202" s="68">
        <f t="shared" si="14"/>
        <v>0</v>
      </c>
    </row>
    <row r="203" spans="1:13" x14ac:dyDescent="0.25">
      <c r="A203" s="39" t="str">
        <f t="shared" ref="A203:A266" si="17">C203&amp;B203</f>
        <v>RURALPharmacies</v>
      </c>
      <c r="B203" s="67" t="s">
        <v>5</v>
      </c>
      <c r="C203" s="57" t="s">
        <v>59</v>
      </c>
      <c r="D203" s="57" t="s">
        <v>70</v>
      </c>
      <c r="E203" s="81"/>
      <c r="F203" s="81"/>
      <c r="G203" s="81"/>
      <c r="H203" s="87">
        <f t="shared" si="15"/>
        <v>0</v>
      </c>
      <c r="I203" s="87">
        <f t="shared" si="16"/>
        <v>0</v>
      </c>
      <c r="J203" s="81"/>
      <c r="K203" s="68">
        <f t="shared" ref="K203:K266" si="18">IFERROR(ROUND(J203/$I203,3),0)</f>
        <v>0</v>
      </c>
      <c r="L203" s="81"/>
      <c r="M203" s="68">
        <f t="shared" ref="M203:M266" si="19">IFERROR(ROUND(L203/$I203,3),0)</f>
        <v>0</v>
      </c>
    </row>
    <row r="204" spans="1:13" x14ac:dyDescent="0.25">
      <c r="A204" s="39" t="str">
        <f t="shared" si="17"/>
        <v>RURALFQHC - PCP Only</v>
      </c>
      <c r="B204" s="67" t="s">
        <v>6</v>
      </c>
      <c r="C204" s="57" t="s">
        <v>59</v>
      </c>
      <c r="D204" s="57" t="s">
        <v>70</v>
      </c>
      <c r="E204" s="81"/>
      <c r="F204" s="81"/>
      <c r="G204" s="81"/>
      <c r="H204" s="87">
        <f t="shared" si="15"/>
        <v>0</v>
      </c>
      <c r="I204" s="87">
        <f t="shared" si="16"/>
        <v>0</v>
      </c>
      <c r="J204" s="81"/>
      <c r="K204" s="68">
        <f t="shared" si="18"/>
        <v>0</v>
      </c>
      <c r="L204" s="81"/>
      <c r="M204" s="68">
        <f t="shared" si="19"/>
        <v>0</v>
      </c>
    </row>
    <row r="205" spans="1:13" x14ac:dyDescent="0.25">
      <c r="A205" s="39" t="str">
        <f t="shared" si="17"/>
        <v>RURALCardiology</v>
      </c>
      <c r="B205" s="67" t="s">
        <v>8</v>
      </c>
      <c r="C205" s="57" t="s">
        <v>59</v>
      </c>
      <c r="D205" s="57" t="s">
        <v>70</v>
      </c>
      <c r="E205" s="81"/>
      <c r="F205" s="81"/>
      <c r="G205" s="81"/>
      <c r="H205" s="87">
        <f t="shared" si="15"/>
        <v>0</v>
      </c>
      <c r="I205" s="87">
        <f t="shared" si="16"/>
        <v>0</v>
      </c>
      <c r="J205" s="81"/>
      <c r="K205" s="68">
        <f t="shared" si="18"/>
        <v>0</v>
      </c>
      <c r="L205" s="81"/>
      <c r="M205" s="68">
        <f t="shared" si="19"/>
        <v>0</v>
      </c>
    </row>
    <row r="206" spans="1:13" x14ac:dyDescent="0.25">
      <c r="A206" s="39" t="str">
        <f t="shared" si="17"/>
        <v>RURALCertified Nurse Practitioner</v>
      </c>
      <c r="B206" s="67" t="s">
        <v>9</v>
      </c>
      <c r="C206" s="57" t="s">
        <v>59</v>
      </c>
      <c r="D206" s="57" t="s">
        <v>70</v>
      </c>
      <c r="E206" s="81"/>
      <c r="F206" s="81"/>
      <c r="G206" s="81"/>
      <c r="H206" s="87">
        <f t="shared" si="15"/>
        <v>0</v>
      </c>
      <c r="I206" s="87">
        <f t="shared" si="16"/>
        <v>0</v>
      </c>
      <c r="J206" s="81"/>
      <c r="K206" s="68">
        <f t="shared" si="18"/>
        <v>0</v>
      </c>
      <c r="L206" s="81"/>
      <c r="M206" s="68">
        <f t="shared" si="19"/>
        <v>0</v>
      </c>
    </row>
    <row r="207" spans="1:13" x14ac:dyDescent="0.25">
      <c r="A207" s="39" t="str">
        <f t="shared" si="17"/>
        <v>RURALCertified Midwives</v>
      </c>
      <c r="B207" s="67" t="s">
        <v>10</v>
      </c>
      <c r="C207" s="57" t="s">
        <v>59</v>
      </c>
      <c r="D207" s="57" t="s">
        <v>70</v>
      </c>
      <c r="E207" s="81"/>
      <c r="F207" s="81"/>
      <c r="G207" s="81"/>
      <c r="H207" s="87">
        <f t="shared" si="15"/>
        <v>0</v>
      </c>
      <c r="I207" s="87">
        <f t="shared" si="16"/>
        <v>0</v>
      </c>
      <c r="J207" s="81"/>
      <c r="K207" s="68">
        <f t="shared" si="18"/>
        <v>0</v>
      </c>
      <c r="L207" s="81"/>
      <c r="M207" s="68">
        <f t="shared" si="19"/>
        <v>0</v>
      </c>
    </row>
    <row r="208" spans="1:13" x14ac:dyDescent="0.25">
      <c r="A208" s="39" t="str">
        <f t="shared" si="17"/>
        <v>RURALDermatology</v>
      </c>
      <c r="B208" s="67" t="s">
        <v>11</v>
      </c>
      <c r="C208" s="57" t="s">
        <v>59</v>
      </c>
      <c r="D208" s="57" t="s">
        <v>70</v>
      </c>
      <c r="E208" s="81"/>
      <c r="F208" s="81"/>
      <c r="G208" s="81"/>
      <c r="H208" s="87">
        <f t="shared" si="15"/>
        <v>0</v>
      </c>
      <c r="I208" s="87">
        <f t="shared" si="16"/>
        <v>0</v>
      </c>
      <c r="J208" s="81"/>
      <c r="K208" s="68">
        <f t="shared" si="18"/>
        <v>0</v>
      </c>
      <c r="L208" s="81"/>
      <c r="M208" s="68">
        <f t="shared" si="19"/>
        <v>0</v>
      </c>
    </row>
    <row r="209" spans="1:13" x14ac:dyDescent="0.25">
      <c r="A209" s="39" t="str">
        <f t="shared" si="17"/>
        <v>RURALDental</v>
      </c>
      <c r="B209" s="67" t="s">
        <v>12</v>
      </c>
      <c r="C209" s="57" t="s">
        <v>59</v>
      </c>
      <c r="D209" s="57" t="s">
        <v>70</v>
      </c>
      <c r="E209" s="81"/>
      <c r="F209" s="81"/>
      <c r="G209" s="81"/>
      <c r="H209" s="87">
        <f t="shared" si="15"/>
        <v>0</v>
      </c>
      <c r="I209" s="87">
        <f t="shared" si="16"/>
        <v>0</v>
      </c>
      <c r="J209" s="81"/>
      <c r="K209" s="68">
        <f t="shared" si="18"/>
        <v>0</v>
      </c>
      <c r="L209" s="81"/>
      <c r="M209" s="68">
        <f t="shared" si="19"/>
        <v>0</v>
      </c>
    </row>
    <row r="210" spans="1:13" x14ac:dyDescent="0.25">
      <c r="A210" s="39" t="str">
        <f t="shared" si="17"/>
        <v>RURALEndocrinology</v>
      </c>
      <c r="B210" s="67" t="s">
        <v>13</v>
      </c>
      <c r="C210" s="57" t="s">
        <v>59</v>
      </c>
      <c r="D210" s="57" t="s">
        <v>70</v>
      </c>
      <c r="E210" s="81"/>
      <c r="F210" s="81"/>
      <c r="G210" s="81"/>
      <c r="H210" s="87">
        <f t="shared" si="15"/>
        <v>0</v>
      </c>
      <c r="I210" s="87">
        <f t="shared" si="16"/>
        <v>0</v>
      </c>
      <c r="J210" s="81"/>
      <c r="K210" s="68">
        <f t="shared" si="18"/>
        <v>0</v>
      </c>
      <c r="L210" s="81"/>
      <c r="M210" s="68">
        <f t="shared" si="19"/>
        <v>0</v>
      </c>
    </row>
    <row r="211" spans="1:13" x14ac:dyDescent="0.25">
      <c r="A211" s="39" t="str">
        <f t="shared" si="17"/>
        <v>RURALENT</v>
      </c>
      <c r="B211" s="67" t="s">
        <v>14</v>
      </c>
      <c r="C211" s="57" t="s">
        <v>59</v>
      </c>
      <c r="D211" s="57" t="s">
        <v>70</v>
      </c>
      <c r="E211" s="81"/>
      <c r="F211" s="81"/>
      <c r="G211" s="81"/>
      <c r="H211" s="87">
        <f t="shared" si="15"/>
        <v>0</v>
      </c>
      <c r="I211" s="87">
        <f t="shared" si="16"/>
        <v>0</v>
      </c>
      <c r="J211" s="81"/>
      <c r="K211" s="68">
        <f t="shared" si="18"/>
        <v>0</v>
      </c>
      <c r="L211" s="81"/>
      <c r="M211" s="68">
        <f t="shared" si="19"/>
        <v>0</v>
      </c>
    </row>
    <row r="212" spans="1:13" x14ac:dyDescent="0.25">
      <c r="A212" s="39" t="str">
        <f t="shared" si="17"/>
        <v>RURALFQHC</v>
      </c>
      <c r="B212" s="67" t="s">
        <v>15</v>
      </c>
      <c r="C212" s="57" t="s">
        <v>59</v>
      </c>
      <c r="D212" s="57" t="s">
        <v>70</v>
      </c>
      <c r="E212" s="81"/>
      <c r="F212" s="81"/>
      <c r="G212" s="81"/>
      <c r="H212" s="87">
        <f t="shared" si="15"/>
        <v>0</v>
      </c>
      <c r="I212" s="87">
        <f t="shared" si="16"/>
        <v>0</v>
      </c>
      <c r="J212" s="81"/>
      <c r="K212" s="68">
        <f t="shared" si="18"/>
        <v>0</v>
      </c>
      <c r="L212" s="81"/>
      <c r="M212" s="68">
        <f t="shared" si="19"/>
        <v>0</v>
      </c>
    </row>
    <row r="213" spans="1:13" x14ac:dyDescent="0.25">
      <c r="A213" s="39" t="str">
        <f t="shared" si="17"/>
        <v>RURALRHC</v>
      </c>
      <c r="B213" s="69" t="s">
        <v>16</v>
      </c>
      <c r="C213" s="57" t="s">
        <v>59</v>
      </c>
      <c r="D213" s="57" t="s">
        <v>70</v>
      </c>
      <c r="E213" s="81"/>
      <c r="F213" s="81"/>
      <c r="G213" s="81"/>
      <c r="H213" s="87">
        <f t="shared" si="15"/>
        <v>0</v>
      </c>
      <c r="I213" s="87">
        <f t="shared" si="16"/>
        <v>0</v>
      </c>
      <c r="J213" s="81"/>
      <c r="K213" s="68">
        <f t="shared" si="18"/>
        <v>0</v>
      </c>
      <c r="L213" s="81"/>
      <c r="M213" s="68">
        <f t="shared" si="19"/>
        <v>0</v>
      </c>
    </row>
    <row r="214" spans="1:13" x14ac:dyDescent="0.25">
      <c r="A214" s="39" t="str">
        <f t="shared" si="17"/>
        <v>RURALHematology/Oncology</v>
      </c>
      <c r="B214" s="67" t="s">
        <v>17</v>
      </c>
      <c r="C214" s="57" t="s">
        <v>59</v>
      </c>
      <c r="D214" s="57" t="s">
        <v>70</v>
      </c>
      <c r="E214" s="81"/>
      <c r="F214" s="81"/>
      <c r="G214" s="81"/>
      <c r="H214" s="87">
        <f t="shared" si="15"/>
        <v>0</v>
      </c>
      <c r="I214" s="87">
        <f t="shared" si="16"/>
        <v>0</v>
      </c>
      <c r="J214" s="81"/>
      <c r="K214" s="68">
        <f t="shared" si="18"/>
        <v>0</v>
      </c>
      <c r="L214" s="81"/>
      <c r="M214" s="68">
        <f t="shared" si="19"/>
        <v>0</v>
      </c>
    </row>
    <row r="215" spans="1:13" x14ac:dyDescent="0.25">
      <c r="A215" s="39" t="str">
        <f t="shared" si="17"/>
        <v>RURALI/T/U</v>
      </c>
      <c r="B215" s="69" t="s">
        <v>18</v>
      </c>
      <c r="C215" s="57" t="s">
        <v>59</v>
      </c>
      <c r="D215" s="57" t="s">
        <v>70</v>
      </c>
      <c r="E215" s="81"/>
      <c r="F215" s="81"/>
      <c r="G215" s="81"/>
      <c r="H215" s="87">
        <f t="shared" si="15"/>
        <v>0</v>
      </c>
      <c r="I215" s="87">
        <f t="shared" si="16"/>
        <v>0</v>
      </c>
      <c r="J215" s="81"/>
      <c r="K215" s="68">
        <f t="shared" si="18"/>
        <v>0</v>
      </c>
      <c r="L215" s="81"/>
      <c r="M215" s="68">
        <f t="shared" si="19"/>
        <v>0</v>
      </c>
    </row>
    <row r="216" spans="1:13" x14ac:dyDescent="0.25">
      <c r="A216" s="39" t="str">
        <f t="shared" si="17"/>
        <v>RURALNeurology</v>
      </c>
      <c r="B216" s="67" t="s">
        <v>19</v>
      </c>
      <c r="C216" s="57" t="s">
        <v>59</v>
      </c>
      <c r="D216" s="57" t="s">
        <v>70</v>
      </c>
      <c r="E216" s="81"/>
      <c r="F216" s="81"/>
      <c r="G216" s="81"/>
      <c r="H216" s="87">
        <f t="shared" si="15"/>
        <v>0</v>
      </c>
      <c r="I216" s="87">
        <f t="shared" si="16"/>
        <v>0</v>
      </c>
      <c r="J216" s="81"/>
      <c r="K216" s="68">
        <f t="shared" si="18"/>
        <v>0</v>
      </c>
      <c r="L216" s="81"/>
      <c r="M216" s="68">
        <f t="shared" si="19"/>
        <v>0</v>
      </c>
    </row>
    <row r="217" spans="1:13" x14ac:dyDescent="0.25">
      <c r="A217" s="39" t="str">
        <f t="shared" si="17"/>
        <v>RURALNeurosurgeons</v>
      </c>
      <c r="B217" s="67" t="s">
        <v>20</v>
      </c>
      <c r="C217" s="57" t="s">
        <v>59</v>
      </c>
      <c r="D217" s="57" t="s">
        <v>70</v>
      </c>
      <c r="E217" s="81"/>
      <c r="F217" s="81"/>
      <c r="G217" s="81"/>
      <c r="H217" s="87">
        <f t="shared" si="15"/>
        <v>0</v>
      </c>
      <c r="I217" s="87">
        <f t="shared" si="16"/>
        <v>0</v>
      </c>
      <c r="J217" s="81"/>
      <c r="K217" s="68">
        <f t="shared" si="18"/>
        <v>0</v>
      </c>
      <c r="L217" s="81"/>
      <c r="M217" s="68">
        <f t="shared" si="19"/>
        <v>0</v>
      </c>
    </row>
    <row r="218" spans="1:13" x14ac:dyDescent="0.25">
      <c r="A218" s="39" t="str">
        <f t="shared" si="17"/>
        <v>RURALOB/Gyn</v>
      </c>
      <c r="B218" s="67" t="s">
        <v>21</v>
      </c>
      <c r="C218" s="57" t="s">
        <v>59</v>
      </c>
      <c r="D218" s="57" t="s">
        <v>70</v>
      </c>
      <c r="E218" s="81"/>
      <c r="F218" s="81"/>
      <c r="G218" s="81"/>
      <c r="H218" s="87">
        <f t="shared" si="15"/>
        <v>0</v>
      </c>
      <c r="I218" s="87">
        <f t="shared" si="16"/>
        <v>0</v>
      </c>
      <c r="J218" s="81"/>
      <c r="K218" s="68">
        <f t="shared" si="18"/>
        <v>0</v>
      </c>
      <c r="L218" s="81"/>
      <c r="M218" s="68">
        <f t="shared" si="19"/>
        <v>0</v>
      </c>
    </row>
    <row r="219" spans="1:13" x14ac:dyDescent="0.25">
      <c r="A219" s="39" t="str">
        <f t="shared" si="17"/>
        <v>RURALOrthopedics</v>
      </c>
      <c r="B219" s="67" t="s">
        <v>22</v>
      </c>
      <c r="C219" s="57" t="s">
        <v>59</v>
      </c>
      <c r="D219" s="57" t="s">
        <v>70</v>
      </c>
      <c r="E219" s="81"/>
      <c r="F219" s="81"/>
      <c r="G219" s="81"/>
      <c r="H219" s="87">
        <f t="shared" si="15"/>
        <v>0</v>
      </c>
      <c r="I219" s="87">
        <f t="shared" si="16"/>
        <v>0</v>
      </c>
      <c r="J219" s="81"/>
      <c r="K219" s="68">
        <f t="shared" si="18"/>
        <v>0</v>
      </c>
      <c r="L219" s="81"/>
      <c r="M219" s="68">
        <f t="shared" si="19"/>
        <v>0</v>
      </c>
    </row>
    <row r="220" spans="1:13" x14ac:dyDescent="0.25">
      <c r="A220" s="39" t="str">
        <f t="shared" si="17"/>
        <v>RURALPediatrics</v>
      </c>
      <c r="B220" s="67" t="s">
        <v>23</v>
      </c>
      <c r="C220" s="57" t="s">
        <v>59</v>
      </c>
      <c r="D220" s="57" t="s">
        <v>70</v>
      </c>
      <c r="E220" s="81"/>
      <c r="F220" s="81"/>
      <c r="G220" s="81"/>
      <c r="H220" s="87">
        <f t="shared" si="15"/>
        <v>0</v>
      </c>
      <c r="I220" s="87">
        <f t="shared" si="16"/>
        <v>0</v>
      </c>
      <c r="J220" s="81"/>
      <c r="K220" s="68">
        <f t="shared" si="18"/>
        <v>0</v>
      </c>
      <c r="L220" s="81"/>
      <c r="M220" s="68">
        <f t="shared" si="19"/>
        <v>0</v>
      </c>
    </row>
    <row r="221" spans="1:13" x14ac:dyDescent="0.25">
      <c r="A221" s="39" t="str">
        <f t="shared" si="17"/>
        <v>RURALPhysician Assistant</v>
      </c>
      <c r="B221" s="67" t="s">
        <v>24</v>
      </c>
      <c r="C221" s="57" t="s">
        <v>59</v>
      </c>
      <c r="D221" s="57" t="s">
        <v>70</v>
      </c>
      <c r="E221" s="81"/>
      <c r="F221" s="81"/>
      <c r="G221" s="81"/>
      <c r="H221" s="87">
        <f t="shared" si="15"/>
        <v>0</v>
      </c>
      <c r="I221" s="87">
        <f t="shared" si="16"/>
        <v>0</v>
      </c>
      <c r="J221" s="81"/>
      <c r="K221" s="68">
        <f t="shared" si="18"/>
        <v>0</v>
      </c>
      <c r="L221" s="81"/>
      <c r="M221" s="68">
        <f t="shared" si="19"/>
        <v>0</v>
      </c>
    </row>
    <row r="222" spans="1:13" x14ac:dyDescent="0.25">
      <c r="A222" s="39" t="str">
        <f t="shared" si="17"/>
        <v>RURALPodiatry</v>
      </c>
      <c r="B222" s="67" t="s">
        <v>25</v>
      </c>
      <c r="C222" s="57" t="s">
        <v>59</v>
      </c>
      <c r="D222" s="57" t="s">
        <v>70</v>
      </c>
      <c r="E222" s="81"/>
      <c r="F222" s="81"/>
      <c r="G222" s="81"/>
      <c r="H222" s="87">
        <f t="shared" si="15"/>
        <v>0</v>
      </c>
      <c r="I222" s="87">
        <f t="shared" si="16"/>
        <v>0</v>
      </c>
      <c r="J222" s="81"/>
      <c r="K222" s="68">
        <f t="shared" si="18"/>
        <v>0</v>
      </c>
      <c r="L222" s="81"/>
      <c r="M222" s="68">
        <f t="shared" si="19"/>
        <v>0</v>
      </c>
    </row>
    <row r="223" spans="1:13" x14ac:dyDescent="0.25">
      <c r="A223" s="39" t="str">
        <f t="shared" si="17"/>
        <v>RURALRheumatology</v>
      </c>
      <c r="B223" s="67" t="s">
        <v>26</v>
      </c>
      <c r="C223" s="57" t="s">
        <v>59</v>
      </c>
      <c r="D223" s="57" t="s">
        <v>70</v>
      </c>
      <c r="E223" s="81"/>
      <c r="F223" s="81"/>
      <c r="G223" s="81"/>
      <c r="H223" s="87">
        <f t="shared" si="15"/>
        <v>0</v>
      </c>
      <c r="I223" s="87">
        <f t="shared" si="16"/>
        <v>0</v>
      </c>
      <c r="J223" s="81"/>
      <c r="K223" s="68">
        <f t="shared" si="18"/>
        <v>0</v>
      </c>
      <c r="L223" s="81"/>
      <c r="M223" s="68">
        <f t="shared" si="19"/>
        <v>0</v>
      </c>
    </row>
    <row r="224" spans="1:13" x14ac:dyDescent="0.25">
      <c r="A224" s="39" t="str">
        <f t="shared" si="17"/>
        <v>RURALSurgeons</v>
      </c>
      <c r="B224" s="67" t="s">
        <v>27</v>
      </c>
      <c r="C224" s="57" t="s">
        <v>59</v>
      </c>
      <c r="D224" s="57" t="s">
        <v>70</v>
      </c>
      <c r="E224" s="81"/>
      <c r="F224" s="81"/>
      <c r="G224" s="81"/>
      <c r="H224" s="87">
        <f t="shared" si="15"/>
        <v>0</v>
      </c>
      <c r="I224" s="87">
        <f t="shared" si="16"/>
        <v>0</v>
      </c>
      <c r="J224" s="81"/>
      <c r="K224" s="68">
        <f t="shared" si="18"/>
        <v>0</v>
      </c>
      <c r="L224" s="81"/>
      <c r="M224" s="68">
        <f t="shared" si="19"/>
        <v>0</v>
      </c>
    </row>
    <row r="225" spans="1:13" x14ac:dyDescent="0.25">
      <c r="A225" s="39" t="str">
        <f t="shared" si="17"/>
        <v>RURALUrology</v>
      </c>
      <c r="B225" s="67" t="s">
        <v>28</v>
      </c>
      <c r="C225" s="57" t="s">
        <v>59</v>
      </c>
      <c r="D225" s="57" t="s">
        <v>70</v>
      </c>
      <c r="E225" s="81"/>
      <c r="F225" s="81"/>
      <c r="G225" s="81"/>
      <c r="H225" s="87">
        <f t="shared" si="15"/>
        <v>0</v>
      </c>
      <c r="I225" s="87">
        <f t="shared" si="16"/>
        <v>0</v>
      </c>
      <c r="J225" s="81"/>
      <c r="K225" s="68">
        <f t="shared" si="18"/>
        <v>0</v>
      </c>
      <c r="L225" s="81"/>
      <c r="M225" s="68">
        <f t="shared" si="19"/>
        <v>0</v>
      </c>
    </row>
    <row r="226" spans="1:13" ht="25" x14ac:dyDescent="0.25">
      <c r="A226" s="39" t="str">
        <f t="shared" si="17"/>
        <v>RURALPCP including Internal Medicine, General Practice, Family Practice</v>
      </c>
      <c r="B226" s="67" t="s">
        <v>4</v>
      </c>
      <c r="C226" s="57" t="s">
        <v>59</v>
      </c>
      <c r="D226" s="57" t="s">
        <v>71</v>
      </c>
      <c r="E226" s="81"/>
      <c r="F226" s="81"/>
      <c r="G226" s="81"/>
      <c r="H226" s="87">
        <f t="shared" si="15"/>
        <v>0</v>
      </c>
      <c r="I226" s="87">
        <f t="shared" si="16"/>
        <v>0</v>
      </c>
      <c r="J226" s="81"/>
      <c r="K226" s="68">
        <f t="shared" si="18"/>
        <v>0</v>
      </c>
      <c r="L226" s="81"/>
      <c r="M226" s="68">
        <f t="shared" si="19"/>
        <v>0</v>
      </c>
    </row>
    <row r="227" spans="1:13" x14ac:dyDescent="0.25">
      <c r="A227" s="39" t="str">
        <f t="shared" si="17"/>
        <v>RURALPharmacies</v>
      </c>
      <c r="B227" s="67" t="s">
        <v>5</v>
      </c>
      <c r="C227" s="57" t="s">
        <v>59</v>
      </c>
      <c r="D227" s="57" t="s">
        <v>71</v>
      </c>
      <c r="E227" s="81"/>
      <c r="F227" s="81"/>
      <c r="G227" s="81"/>
      <c r="H227" s="87">
        <f t="shared" si="15"/>
        <v>0</v>
      </c>
      <c r="I227" s="87">
        <f t="shared" si="16"/>
        <v>0</v>
      </c>
      <c r="J227" s="81"/>
      <c r="K227" s="68">
        <f t="shared" si="18"/>
        <v>0</v>
      </c>
      <c r="L227" s="81"/>
      <c r="M227" s="68">
        <f t="shared" si="19"/>
        <v>0</v>
      </c>
    </row>
    <row r="228" spans="1:13" x14ac:dyDescent="0.25">
      <c r="A228" s="39" t="str">
        <f t="shared" si="17"/>
        <v>RURALFQHC - PCP Only</v>
      </c>
      <c r="B228" s="67" t="s">
        <v>6</v>
      </c>
      <c r="C228" s="57" t="s">
        <v>59</v>
      </c>
      <c r="D228" s="57" t="s">
        <v>71</v>
      </c>
      <c r="E228" s="81"/>
      <c r="F228" s="81"/>
      <c r="G228" s="81"/>
      <c r="H228" s="87">
        <f t="shared" si="15"/>
        <v>0</v>
      </c>
      <c r="I228" s="87">
        <f t="shared" si="16"/>
        <v>0</v>
      </c>
      <c r="J228" s="81"/>
      <c r="K228" s="68">
        <f t="shared" si="18"/>
        <v>0</v>
      </c>
      <c r="L228" s="81"/>
      <c r="M228" s="68">
        <f t="shared" si="19"/>
        <v>0</v>
      </c>
    </row>
    <row r="229" spans="1:13" x14ac:dyDescent="0.25">
      <c r="A229" s="39" t="str">
        <f t="shared" si="17"/>
        <v>RURALCardiology</v>
      </c>
      <c r="B229" s="67" t="s">
        <v>8</v>
      </c>
      <c r="C229" s="57" t="s">
        <v>59</v>
      </c>
      <c r="D229" s="57" t="s">
        <v>71</v>
      </c>
      <c r="E229" s="81"/>
      <c r="F229" s="81"/>
      <c r="G229" s="81"/>
      <c r="H229" s="87">
        <f t="shared" si="15"/>
        <v>0</v>
      </c>
      <c r="I229" s="87">
        <f t="shared" si="16"/>
        <v>0</v>
      </c>
      <c r="J229" s="81"/>
      <c r="K229" s="68">
        <f t="shared" si="18"/>
        <v>0</v>
      </c>
      <c r="L229" s="81"/>
      <c r="M229" s="68">
        <f t="shared" si="19"/>
        <v>0</v>
      </c>
    </row>
    <row r="230" spans="1:13" x14ac:dyDescent="0.25">
      <c r="A230" s="39" t="str">
        <f t="shared" si="17"/>
        <v>RURALCertified Nurse Practitioner</v>
      </c>
      <c r="B230" s="67" t="s">
        <v>9</v>
      </c>
      <c r="C230" s="57" t="s">
        <v>59</v>
      </c>
      <c r="D230" s="57" t="s">
        <v>71</v>
      </c>
      <c r="E230" s="81"/>
      <c r="F230" s="81"/>
      <c r="G230" s="81"/>
      <c r="H230" s="87">
        <f t="shared" si="15"/>
        <v>0</v>
      </c>
      <c r="I230" s="87">
        <f t="shared" si="16"/>
        <v>0</v>
      </c>
      <c r="J230" s="81"/>
      <c r="K230" s="68">
        <f t="shared" si="18"/>
        <v>0</v>
      </c>
      <c r="L230" s="81"/>
      <c r="M230" s="68">
        <f t="shared" si="19"/>
        <v>0</v>
      </c>
    </row>
    <row r="231" spans="1:13" x14ac:dyDescent="0.25">
      <c r="A231" s="39" t="str">
        <f t="shared" si="17"/>
        <v>RURALCertified Midwives</v>
      </c>
      <c r="B231" s="67" t="s">
        <v>10</v>
      </c>
      <c r="C231" s="57" t="s">
        <v>59</v>
      </c>
      <c r="D231" s="57" t="s">
        <v>71</v>
      </c>
      <c r="E231" s="81"/>
      <c r="F231" s="81"/>
      <c r="G231" s="81"/>
      <c r="H231" s="87">
        <f t="shared" si="15"/>
        <v>0</v>
      </c>
      <c r="I231" s="87">
        <f t="shared" si="16"/>
        <v>0</v>
      </c>
      <c r="J231" s="81"/>
      <c r="K231" s="68">
        <f t="shared" si="18"/>
        <v>0</v>
      </c>
      <c r="L231" s="81"/>
      <c r="M231" s="68">
        <f t="shared" si="19"/>
        <v>0</v>
      </c>
    </row>
    <row r="232" spans="1:13" x14ac:dyDescent="0.25">
      <c r="A232" s="39" t="str">
        <f t="shared" si="17"/>
        <v>RURALDermatology</v>
      </c>
      <c r="B232" s="67" t="s">
        <v>11</v>
      </c>
      <c r="C232" s="57" t="s">
        <v>59</v>
      </c>
      <c r="D232" s="57" t="s">
        <v>71</v>
      </c>
      <c r="E232" s="81"/>
      <c r="F232" s="81"/>
      <c r="G232" s="81"/>
      <c r="H232" s="87">
        <f t="shared" si="15"/>
        <v>0</v>
      </c>
      <c r="I232" s="87">
        <f t="shared" si="16"/>
        <v>0</v>
      </c>
      <c r="J232" s="81"/>
      <c r="K232" s="68">
        <f t="shared" si="18"/>
        <v>0</v>
      </c>
      <c r="L232" s="81"/>
      <c r="M232" s="68">
        <f t="shared" si="19"/>
        <v>0</v>
      </c>
    </row>
    <row r="233" spans="1:13" x14ac:dyDescent="0.25">
      <c r="A233" s="39" t="str">
        <f t="shared" si="17"/>
        <v>RURALDental</v>
      </c>
      <c r="B233" s="67" t="s">
        <v>12</v>
      </c>
      <c r="C233" s="57" t="s">
        <v>59</v>
      </c>
      <c r="D233" s="57" t="s">
        <v>71</v>
      </c>
      <c r="E233" s="81"/>
      <c r="F233" s="81"/>
      <c r="G233" s="81"/>
      <c r="H233" s="87">
        <f t="shared" si="15"/>
        <v>0</v>
      </c>
      <c r="I233" s="87">
        <f t="shared" si="16"/>
        <v>0</v>
      </c>
      <c r="J233" s="81"/>
      <c r="K233" s="68">
        <f t="shared" si="18"/>
        <v>0</v>
      </c>
      <c r="L233" s="81"/>
      <c r="M233" s="68">
        <f t="shared" si="19"/>
        <v>0</v>
      </c>
    </row>
    <row r="234" spans="1:13" x14ac:dyDescent="0.25">
      <c r="A234" s="39" t="str">
        <f t="shared" si="17"/>
        <v>RURALEndocrinology</v>
      </c>
      <c r="B234" s="67" t="s">
        <v>13</v>
      </c>
      <c r="C234" s="57" t="s">
        <v>59</v>
      </c>
      <c r="D234" s="57" t="s">
        <v>71</v>
      </c>
      <c r="E234" s="81"/>
      <c r="F234" s="81"/>
      <c r="G234" s="81"/>
      <c r="H234" s="87">
        <f t="shared" si="15"/>
        <v>0</v>
      </c>
      <c r="I234" s="87">
        <f t="shared" si="16"/>
        <v>0</v>
      </c>
      <c r="J234" s="81"/>
      <c r="K234" s="68">
        <f t="shared" si="18"/>
        <v>0</v>
      </c>
      <c r="L234" s="81"/>
      <c r="M234" s="68">
        <f t="shared" si="19"/>
        <v>0</v>
      </c>
    </row>
    <row r="235" spans="1:13" x14ac:dyDescent="0.25">
      <c r="A235" s="39" t="str">
        <f t="shared" si="17"/>
        <v>RURALENT</v>
      </c>
      <c r="B235" s="67" t="s">
        <v>14</v>
      </c>
      <c r="C235" s="57" t="s">
        <v>59</v>
      </c>
      <c r="D235" s="57" t="s">
        <v>71</v>
      </c>
      <c r="E235" s="81"/>
      <c r="F235" s="81"/>
      <c r="G235" s="81"/>
      <c r="H235" s="87">
        <f t="shared" si="15"/>
        <v>0</v>
      </c>
      <c r="I235" s="87">
        <f t="shared" si="16"/>
        <v>0</v>
      </c>
      <c r="J235" s="81"/>
      <c r="K235" s="68">
        <f t="shared" si="18"/>
        <v>0</v>
      </c>
      <c r="L235" s="81"/>
      <c r="M235" s="68">
        <f t="shared" si="19"/>
        <v>0</v>
      </c>
    </row>
    <row r="236" spans="1:13" x14ac:dyDescent="0.25">
      <c r="A236" s="39" t="str">
        <f t="shared" si="17"/>
        <v>RURALFQHC</v>
      </c>
      <c r="B236" s="67" t="s">
        <v>15</v>
      </c>
      <c r="C236" s="57" t="s">
        <v>59</v>
      </c>
      <c r="D236" s="57" t="s">
        <v>71</v>
      </c>
      <c r="E236" s="81"/>
      <c r="F236" s="81"/>
      <c r="G236" s="81"/>
      <c r="H236" s="87">
        <f t="shared" si="15"/>
        <v>0</v>
      </c>
      <c r="I236" s="87">
        <f t="shared" si="16"/>
        <v>0</v>
      </c>
      <c r="J236" s="81"/>
      <c r="K236" s="68">
        <f t="shared" si="18"/>
        <v>0</v>
      </c>
      <c r="L236" s="81"/>
      <c r="M236" s="68">
        <f t="shared" si="19"/>
        <v>0</v>
      </c>
    </row>
    <row r="237" spans="1:13" x14ac:dyDescent="0.25">
      <c r="A237" s="39" t="str">
        <f t="shared" si="17"/>
        <v>RURALRHC</v>
      </c>
      <c r="B237" s="69" t="s">
        <v>16</v>
      </c>
      <c r="C237" s="57" t="s">
        <v>59</v>
      </c>
      <c r="D237" s="57" t="s">
        <v>71</v>
      </c>
      <c r="E237" s="81"/>
      <c r="F237" s="81"/>
      <c r="G237" s="81"/>
      <c r="H237" s="87">
        <f t="shared" si="15"/>
        <v>0</v>
      </c>
      <c r="I237" s="87">
        <f t="shared" si="16"/>
        <v>0</v>
      </c>
      <c r="J237" s="81"/>
      <c r="K237" s="68">
        <f t="shared" si="18"/>
        <v>0</v>
      </c>
      <c r="L237" s="81"/>
      <c r="M237" s="68">
        <f t="shared" si="19"/>
        <v>0</v>
      </c>
    </row>
    <row r="238" spans="1:13" x14ac:dyDescent="0.25">
      <c r="A238" s="39" t="str">
        <f t="shared" si="17"/>
        <v>RURALHematology/Oncology</v>
      </c>
      <c r="B238" s="67" t="s">
        <v>17</v>
      </c>
      <c r="C238" s="57" t="s">
        <v>59</v>
      </c>
      <c r="D238" s="57" t="s">
        <v>71</v>
      </c>
      <c r="E238" s="81"/>
      <c r="F238" s="81"/>
      <c r="G238" s="81"/>
      <c r="H238" s="87">
        <f t="shared" si="15"/>
        <v>0</v>
      </c>
      <c r="I238" s="87">
        <f t="shared" si="16"/>
        <v>0</v>
      </c>
      <c r="J238" s="81"/>
      <c r="K238" s="68">
        <f t="shared" si="18"/>
        <v>0</v>
      </c>
      <c r="L238" s="81"/>
      <c r="M238" s="68">
        <f t="shared" si="19"/>
        <v>0</v>
      </c>
    </row>
    <row r="239" spans="1:13" x14ac:dyDescent="0.25">
      <c r="A239" s="39" t="str">
        <f t="shared" si="17"/>
        <v>RURALI/T/U</v>
      </c>
      <c r="B239" s="69" t="s">
        <v>18</v>
      </c>
      <c r="C239" s="57" t="s">
        <v>59</v>
      </c>
      <c r="D239" s="57" t="s">
        <v>71</v>
      </c>
      <c r="E239" s="81"/>
      <c r="F239" s="81"/>
      <c r="G239" s="81"/>
      <c r="H239" s="87">
        <f t="shared" si="15"/>
        <v>0</v>
      </c>
      <c r="I239" s="87">
        <f t="shared" si="16"/>
        <v>0</v>
      </c>
      <c r="J239" s="81"/>
      <c r="K239" s="68">
        <f t="shared" si="18"/>
        <v>0</v>
      </c>
      <c r="L239" s="81"/>
      <c r="M239" s="68">
        <f t="shared" si="19"/>
        <v>0</v>
      </c>
    </row>
    <row r="240" spans="1:13" x14ac:dyDescent="0.25">
      <c r="A240" s="39" t="str">
        <f t="shared" si="17"/>
        <v>RURALNeurology</v>
      </c>
      <c r="B240" s="67" t="s">
        <v>19</v>
      </c>
      <c r="C240" s="57" t="s">
        <v>59</v>
      </c>
      <c r="D240" s="57" t="s">
        <v>71</v>
      </c>
      <c r="E240" s="81"/>
      <c r="F240" s="81"/>
      <c r="G240" s="81"/>
      <c r="H240" s="87">
        <f t="shared" si="15"/>
        <v>0</v>
      </c>
      <c r="I240" s="87">
        <f t="shared" si="16"/>
        <v>0</v>
      </c>
      <c r="J240" s="81"/>
      <c r="K240" s="68">
        <f t="shared" si="18"/>
        <v>0</v>
      </c>
      <c r="L240" s="81"/>
      <c r="M240" s="68">
        <f t="shared" si="19"/>
        <v>0</v>
      </c>
    </row>
    <row r="241" spans="1:13" x14ac:dyDescent="0.25">
      <c r="A241" s="39" t="str">
        <f t="shared" si="17"/>
        <v>RURALNeurosurgeons</v>
      </c>
      <c r="B241" s="67" t="s">
        <v>20</v>
      </c>
      <c r="C241" s="57" t="s">
        <v>59</v>
      </c>
      <c r="D241" s="57" t="s">
        <v>71</v>
      </c>
      <c r="E241" s="81"/>
      <c r="F241" s="81"/>
      <c r="G241" s="81"/>
      <c r="H241" s="87">
        <f t="shared" si="15"/>
        <v>0</v>
      </c>
      <c r="I241" s="87">
        <f t="shared" si="16"/>
        <v>0</v>
      </c>
      <c r="J241" s="81"/>
      <c r="K241" s="68">
        <f t="shared" si="18"/>
        <v>0</v>
      </c>
      <c r="L241" s="81"/>
      <c r="M241" s="68">
        <f t="shared" si="19"/>
        <v>0</v>
      </c>
    </row>
    <row r="242" spans="1:13" x14ac:dyDescent="0.25">
      <c r="A242" s="39" t="str">
        <f t="shared" si="17"/>
        <v>RURALOB/Gyn</v>
      </c>
      <c r="B242" s="67" t="s">
        <v>21</v>
      </c>
      <c r="C242" s="57" t="s">
        <v>59</v>
      </c>
      <c r="D242" s="57" t="s">
        <v>71</v>
      </c>
      <c r="E242" s="81"/>
      <c r="F242" s="81"/>
      <c r="G242" s="81"/>
      <c r="H242" s="87">
        <f t="shared" si="15"/>
        <v>0</v>
      </c>
      <c r="I242" s="87">
        <f t="shared" si="16"/>
        <v>0</v>
      </c>
      <c r="J242" s="81"/>
      <c r="K242" s="68">
        <f t="shared" si="18"/>
        <v>0</v>
      </c>
      <c r="L242" s="81"/>
      <c r="M242" s="68">
        <f t="shared" si="19"/>
        <v>0</v>
      </c>
    </row>
    <row r="243" spans="1:13" x14ac:dyDescent="0.25">
      <c r="A243" s="39" t="str">
        <f t="shared" si="17"/>
        <v>RURALOrthopedics</v>
      </c>
      <c r="B243" s="67" t="s">
        <v>22</v>
      </c>
      <c r="C243" s="57" t="s">
        <v>59</v>
      </c>
      <c r="D243" s="57" t="s">
        <v>71</v>
      </c>
      <c r="E243" s="81"/>
      <c r="F243" s="81"/>
      <c r="G243" s="81"/>
      <c r="H243" s="87">
        <f t="shared" si="15"/>
        <v>0</v>
      </c>
      <c r="I243" s="87">
        <f t="shared" si="16"/>
        <v>0</v>
      </c>
      <c r="J243" s="81"/>
      <c r="K243" s="68">
        <f t="shared" si="18"/>
        <v>0</v>
      </c>
      <c r="L243" s="81"/>
      <c r="M243" s="68">
        <f t="shared" si="19"/>
        <v>0</v>
      </c>
    </row>
    <row r="244" spans="1:13" x14ac:dyDescent="0.25">
      <c r="A244" s="39" t="str">
        <f t="shared" si="17"/>
        <v>RURALPediatrics</v>
      </c>
      <c r="B244" s="67" t="s">
        <v>23</v>
      </c>
      <c r="C244" s="57" t="s">
        <v>59</v>
      </c>
      <c r="D244" s="57" t="s">
        <v>71</v>
      </c>
      <c r="E244" s="81"/>
      <c r="F244" s="81"/>
      <c r="G244" s="81"/>
      <c r="H244" s="87">
        <f t="shared" si="15"/>
        <v>0</v>
      </c>
      <c r="I244" s="87">
        <f t="shared" si="16"/>
        <v>0</v>
      </c>
      <c r="J244" s="81"/>
      <c r="K244" s="68">
        <f t="shared" si="18"/>
        <v>0</v>
      </c>
      <c r="L244" s="81"/>
      <c r="M244" s="68">
        <f t="shared" si="19"/>
        <v>0</v>
      </c>
    </row>
    <row r="245" spans="1:13" x14ac:dyDescent="0.25">
      <c r="A245" s="39" t="str">
        <f t="shared" si="17"/>
        <v>RURALPhysician Assistant</v>
      </c>
      <c r="B245" s="67" t="s">
        <v>24</v>
      </c>
      <c r="C245" s="57" t="s">
        <v>59</v>
      </c>
      <c r="D245" s="57" t="s">
        <v>71</v>
      </c>
      <c r="E245" s="81"/>
      <c r="F245" s="81"/>
      <c r="G245" s="81"/>
      <c r="H245" s="87">
        <f t="shared" si="15"/>
        <v>0</v>
      </c>
      <c r="I245" s="87">
        <f t="shared" si="16"/>
        <v>0</v>
      </c>
      <c r="J245" s="81"/>
      <c r="K245" s="68">
        <f t="shared" si="18"/>
        <v>0</v>
      </c>
      <c r="L245" s="81"/>
      <c r="M245" s="68">
        <f t="shared" si="19"/>
        <v>0</v>
      </c>
    </row>
    <row r="246" spans="1:13" x14ac:dyDescent="0.25">
      <c r="A246" s="39" t="str">
        <f t="shared" si="17"/>
        <v>RURALPodiatry</v>
      </c>
      <c r="B246" s="67" t="s">
        <v>25</v>
      </c>
      <c r="C246" s="57" t="s">
        <v>59</v>
      </c>
      <c r="D246" s="57" t="s">
        <v>71</v>
      </c>
      <c r="E246" s="81"/>
      <c r="F246" s="81"/>
      <c r="G246" s="81"/>
      <c r="H246" s="87">
        <f t="shared" si="15"/>
        <v>0</v>
      </c>
      <c r="I246" s="87">
        <f t="shared" si="16"/>
        <v>0</v>
      </c>
      <c r="J246" s="81"/>
      <c r="K246" s="68">
        <f t="shared" si="18"/>
        <v>0</v>
      </c>
      <c r="L246" s="81"/>
      <c r="M246" s="68">
        <f t="shared" si="19"/>
        <v>0</v>
      </c>
    </row>
    <row r="247" spans="1:13" x14ac:dyDescent="0.25">
      <c r="A247" s="39" t="str">
        <f t="shared" si="17"/>
        <v>RURALRheumatology</v>
      </c>
      <c r="B247" s="67" t="s">
        <v>26</v>
      </c>
      <c r="C247" s="57" t="s">
        <v>59</v>
      </c>
      <c r="D247" s="57" t="s">
        <v>71</v>
      </c>
      <c r="E247" s="81"/>
      <c r="F247" s="81"/>
      <c r="G247" s="81"/>
      <c r="H247" s="87">
        <f t="shared" si="15"/>
        <v>0</v>
      </c>
      <c r="I247" s="87">
        <f t="shared" si="16"/>
        <v>0</v>
      </c>
      <c r="J247" s="81"/>
      <c r="K247" s="68">
        <f t="shared" si="18"/>
        <v>0</v>
      </c>
      <c r="L247" s="81"/>
      <c r="M247" s="68">
        <f t="shared" si="19"/>
        <v>0</v>
      </c>
    </row>
    <row r="248" spans="1:13" x14ac:dyDescent="0.25">
      <c r="A248" s="39" t="str">
        <f t="shared" si="17"/>
        <v>RURALSurgeons</v>
      </c>
      <c r="B248" s="67" t="s">
        <v>27</v>
      </c>
      <c r="C248" s="57" t="s">
        <v>59</v>
      </c>
      <c r="D248" s="57" t="s">
        <v>71</v>
      </c>
      <c r="E248" s="81"/>
      <c r="F248" s="81"/>
      <c r="G248" s="81"/>
      <c r="H248" s="87">
        <f t="shared" si="15"/>
        <v>0</v>
      </c>
      <c r="I248" s="87">
        <f t="shared" si="16"/>
        <v>0</v>
      </c>
      <c r="J248" s="81"/>
      <c r="K248" s="68">
        <f t="shared" si="18"/>
        <v>0</v>
      </c>
      <c r="L248" s="81"/>
      <c r="M248" s="68">
        <f t="shared" si="19"/>
        <v>0</v>
      </c>
    </row>
    <row r="249" spans="1:13" x14ac:dyDescent="0.25">
      <c r="A249" s="39" t="str">
        <f t="shared" si="17"/>
        <v>RURALUrology</v>
      </c>
      <c r="B249" s="67" t="s">
        <v>28</v>
      </c>
      <c r="C249" s="57" t="s">
        <v>59</v>
      </c>
      <c r="D249" s="57" t="s">
        <v>71</v>
      </c>
      <c r="E249" s="81"/>
      <c r="F249" s="81"/>
      <c r="G249" s="81"/>
      <c r="H249" s="87">
        <f t="shared" si="15"/>
        <v>0</v>
      </c>
      <c r="I249" s="87">
        <f t="shared" si="16"/>
        <v>0</v>
      </c>
      <c r="J249" s="81"/>
      <c r="K249" s="68">
        <f t="shared" si="18"/>
        <v>0</v>
      </c>
      <c r="L249" s="81"/>
      <c r="M249" s="68">
        <f t="shared" si="19"/>
        <v>0</v>
      </c>
    </row>
    <row r="250" spans="1:13" ht="25" x14ac:dyDescent="0.25">
      <c r="A250" s="39" t="str">
        <f t="shared" si="17"/>
        <v>RURALPCP including Internal Medicine, General Practice, Family Practice</v>
      </c>
      <c r="B250" s="67" t="s">
        <v>4</v>
      </c>
      <c r="C250" s="57" t="s">
        <v>59</v>
      </c>
      <c r="D250" s="57" t="s">
        <v>72</v>
      </c>
      <c r="E250" s="81"/>
      <c r="F250" s="81"/>
      <c r="G250" s="81"/>
      <c r="H250" s="87">
        <f t="shared" si="15"/>
        <v>0</v>
      </c>
      <c r="I250" s="87">
        <f t="shared" si="16"/>
        <v>0</v>
      </c>
      <c r="J250" s="81"/>
      <c r="K250" s="68">
        <f t="shared" si="18"/>
        <v>0</v>
      </c>
      <c r="L250" s="81"/>
      <c r="M250" s="68">
        <f t="shared" si="19"/>
        <v>0</v>
      </c>
    </row>
    <row r="251" spans="1:13" x14ac:dyDescent="0.25">
      <c r="A251" s="39" t="str">
        <f t="shared" si="17"/>
        <v>RURALPharmacies</v>
      </c>
      <c r="B251" s="67" t="s">
        <v>5</v>
      </c>
      <c r="C251" s="57" t="s">
        <v>59</v>
      </c>
      <c r="D251" s="57" t="s">
        <v>72</v>
      </c>
      <c r="E251" s="81"/>
      <c r="F251" s="81"/>
      <c r="G251" s="81"/>
      <c r="H251" s="87">
        <f t="shared" si="15"/>
        <v>0</v>
      </c>
      <c r="I251" s="87">
        <f t="shared" si="16"/>
        <v>0</v>
      </c>
      <c r="J251" s="81"/>
      <c r="K251" s="68">
        <f t="shared" si="18"/>
        <v>0</v>
      </c>
      <c r="L251" s="81"/>
      <c r="M251" s="68">
        <f t="shared" si="19"/>
        <v>0</v>
      </c>
    </row>
    <row r="252" spans="1:13" x14ac:dyDescent="0.25">
      <c r="A252" s="39" t="str">
        <f t="shared" si="17"/>
        <v>RURALFQHC - PCP Only</v>
      </c>
      <c r="B252" s="67" t="s">
        <v>6</v>
      </c>
      <c r="C252" s="57" t="s">
        <v>59</v>
      </c>
      <c r="D252" s="57" t="s">
        <v>72</v>
      </c>
      <c r="E252" s="81"/>
      <c r="F252" s="81"/>
      <c r="G252" s="81"/>
      <c r="H252" s="87">
        <f t="shared" si="15"/>
        <v>0</v>
      </c>
      <c r="I252" s="87">
        <f t="shared" si="16"/>
        <v>0</v>
      </c>
      <c r="J252" s="81"/>
      <c r="K252" s="68">
        <f t="shared" si="18"/>
        <v>0</v>
      </c>
      <c r="L252" s="81"/>
      <c r="M252" s="68">
        <f t="shared" si="19"/>
        <v>0</v>
      </c>
    </row>
    <row r="253" spans="1:13" x14ac:dyDescent="0.25">
      <c r="A253" s="39" t="str">
        <f t="shared" si="17"/>
        <v>RURALCardiology</v>
      </c>
      <c r="B253" s="67" t="s">
        <v>8</v>
      </c>
      <c r="C253" s="57" t="s">
        <v>59</v>
      </c>
      <c r="D253" s="57" t="s">
        <v>72</v>
      </c>
      <c r="E253" s="81"/>
      <c r="F253" s="81"/>
      <c r="G253" s="81"/>
      <c r="H253" s="87">
        <f t="shared" si="15"/>
        <v>0</v>
      </c>
      <c r="I253" s="87">
        <f t="shared" si="16"/>
        <v>0</v>
      </c>
      <c r="J253" s="81"/>
      <c r="K253" s="68">
        <f t="shared" si="18"/>
        <v>0</v>
      </c>
      <c r="L253" s="81"/>
      <c r="M253" s="68">
        <f t="shared" si="19"/>
        <v>0</v>
      </c>
    </row>
    <row r="254" spans="1:13" x14ac:dyDescent="0.25">
      <c r="A254" s="39" t="str">
        <f t="shared" si="17"/>
        <v>RURALCertified Nurse Practitioner</v>
      </c>
      <c r="B254" s="67" t="s">
        <v>9</v>
      </c>
      <c r="C254" s="57" t="s">
        <v>59</v>
      </c>
      <c r="D254" s="57" t="s">
        <v>72</v>
      </c>
      <c r="E254" s="81"/>
      <c r="F254" s="81"/>
      <c r="G254" s="81"/>
      <c r="H254" s="87">
        <f t="shared" si="15"/>
        <v>0</v>
      </c>
      <c r="I254" s="87">
        <f t="shared" si="16"/>
        <v>0</v>
      </c>
      <c r="J254" s="81"/>
      <c r="K254" s="68">
        <f t="shared" si="18"/>
        <v>0</v>
      </c>
      <c r="L254" s="81"/>
      <c r="M254" s="68">
        <f t="shared" si="19"/>
        <v>0</v>
      </c>
    </row>
    <row r="255" spans="1:13" x14ac:dyDescent="0.25">
      <c r="A255" s="39" t="str">
        <f t="shared" si="17"/>
        <v>RURALCertified Midwives</v>
      </c>
      <c r="B255" s="67" t="s">
        <v>10</v>
      </c>
      <c r="C255" s="57" t="s">
        <v>59</v>
      </c>
      <c r="D255" s="57" t="s">
        <v>72</v>
      </c>
      <c r="E255" s="81"/>
      <c r="F255" s="81"/>
      <c r="G255" s="81"/>
      <c r="H255" s="87">
        <f t="shared" si="15"/>
        <v>0</v>
      </c>
      <c r="I255" s="87">
        <f t="shared" si="16"/>
        <v>0</v>
      </c>
      <c r="J255" s="81"/>
      <c r="K255" s="68">
        <f t="shared" si="18"/>
        <v>0</v>
      </c>
      <c r="L255" s="81"/>
      <c r="M255" s="68">
        <f t="shared" si="19"/>
        <v>0</v>
      </c>
    </row>
    <row r="256" spans="1:13" x14ac:dyDescent="0.25">
      <c r="A256" s="39" t="str">
        <f t="shared" si="17"/>
        <v>RURALDermatology</v>
      </c>
      <c r="B256" s="67" t="s">
        <v>11</v>
      </c>
      <c r="C256" s="57" t="s">
        <v>59</v>
      </c>
      <c r="D256" s="57" t="s">
        <v>72</v>
      </c>
      <c r="E256" s="81"/>
      <c r="F256" s="81"/>
      <c r="G256" s="81"/>
      <c r="H256" s="87">
        <f t="shared" si="15"/>
        <v>0</v>
      </c>
      <c r="I256" s="87">
        <f t="shared" si="16"/>
        <v>0</v>
      </c>
      <c r="J256" s="81"/>
      <c r="K256" s="68">
        <f t="shared" si="18"/>
        <v>0</v>
      </c>
      <c r="L256" s="81"/>
      <c r="M256" s="68">
        <f t="shared" si="19"/>
        <v>0</v>
      </c>
    </row>
    <row r="257" spans="1:13" x14ac:dyDescent="0.25">
      <c r="A257" s="39" t="str">
        <f t="shared" si="17"/>
        <v>RURALDental</v>
      </c>
      <c r="B257" s="67" t="s">
        <v>12</v>
      </c>
      <c r="C257" s="57" t="s">
        <v>59</v>
      </c>
      <c r="D257" s="57" t="s">
        <v>72</v>
      </c>
      <c r="E257" s="81"/>
      <c r="F257" s="81"/>
      <c r="G257" s="81"/>
      <c r="H257" s="87">
        <f t="shared" si="15"/>
        <v>0</v>
      </c>
      <c r="I257" s="87">
        <f t="shared" si="16"/>
        <v>0</v>
      </c>
      <c r="J257" s="81"/>
      <c r="K257" s="68">
        <f t="shared" si="18"/>
        <v>0</v>
      </c>
      <c r="L257" s="81"/>
      <c r="M257" s="68">
        <f t="shared" si="19"/>
        <v>0</v>
      </c>
    </row>
    <row r="258" spans="1:13" x14ac:dyDescent="0.25">
      <c r="A258" s="39" t="str">
        <f t="shared" si="17"/>
        <v>RURALEndocrinology</v>
      </c>
      <c r="B258" s="67" t="s">
        <v>13</v>
      </c>
      <c r="C258" s="57" t="s">
        <v>59</v>
      </c>
      <c r="D258" s="57" t="s">
        <v>72</v>
      </c>
      <c r="E258" s="81"/>
      <c r="F258" s="81"/>
      <c r="G258" s="81"/>
      <c r="H258" s="87">
        <f t="shared" si="15"/>
        <v>0</v>
      </c>
      <c r="I258" s="87">
        <f t="shared" si="16"/>
        <v>0</v>
      </c>
      <c r="J258" s="81"/>
      <c r="K258" s="68">
        <f t="shared" si="18"/>
        <v>0</v>
      </c>
      <c r="L258" s="81"/>
      <c r="M258" s="68">
        <f t="shared" si="19"/>
        <v>0</v>
      </c>
    </row>
    <row r="259" spans="1:13" x14ac:dyDescent="0.25">
      <c r="A259" s="39" t="str">
        <f t="shared" si="17"/>
        <v>RURALENT</v>
      </c>
      <c r="B259" s="67" t="s">
        <v>14</v>
      </c>
      <c r="C259" s="57" t="s">
        <v>59</v>
      </c>
      <c r="D259" s="57" t="s">
        <v>72</v>
      </c>
      <c r="E259" s="81"/>
      <c r="F259" s="81"/>
      <c r="G259" s="81"/>
      <c r="H259" s="87">
        <f t="shared" si="15"/>
        <v>0</v>
      </c>
      <c r="I259" s="87">
        <f t="shared" si="16"/>
        <v>0</v>
      </c>
      <c r="J259" s="81"/>
      <c r="K259" s="68">
        <f t="shared" si="18"/>
        <v>0</v>
      </c>
      <c r="L259" s="81"/>
      <c r="M259" s="68">
        <f t="shared" si="19"/>
        <v>0</v>
      </c>
    </row>
    <row r="260" spans="1:13" x14ac:dyDescent="0.25">
      <c r="A260" s="39" t="str">
        <f t="shared" si="17"/>
        <v>RURALFQHC</v>
      </c>
      <c r="B260" s="67" t="s">
        <v>15</v>
      </c>
      <c r="C260" s="57" t="s">
        <v>59</v>
      </c>
      <c r="D260" s="57" t="s">
        <v>72</v>
      </c>
      <c r="E260" s="81"/>
      <c r="F260" s="81"/>
      <c r="G260" s="81"/>
      <c r="H260" s="87">
        <f t="shared" si="15"/>
        <v>0</v>
      </c>
      <c r="I260" s="87">
        <f t="shared" si="16"/>
        <v>0</v>
      </c>
      <c r="J260" s="81"/>
      <c r="K260" s="68">
        <f t="shared" si="18"/>
        <v>0</v>
      </c>
      <c r="L260" s="81"/>
      <c r="M260" s="68">
        <f t="shared" si="19"/>
        <v>0</v>
      </c>
    </row>
    <row r="261" spans="1:13" x14ac:dyDescent="0.25">
      <c r="A261" s="39" t="str">
        <f t="shared" si="17"/>
        <v>RURALRHC</v>
      </c>
      <c r="B261" s="69" t="s">
        <v>16</v>
      </c>
      <c r="C261" s="57" t="s">
        <v>59</v>
      </c>
      <c r="D261" s="57" t="s">
        <v>72</v>
      </c>
      <c r="E261" s="81"/>
      <c r="F261" s="81"/>
      <c r="G261" s="81"/>
      <c r="H261" s="87">
        <f t="shared" si="15"/>
        <v>0</v>
      </c>
      <c r="I261" s="87">
        <f t="shared" si="16"/>
        <v>0</v>
      </c>
      <c r="J261" s="81"/>
      <c r="K261" s="68">
        <f t="shared" si="18"/>
        <v>0</v>
      </c>
      <c r="L261" s="81"/>
      <c r="M261" s="68">
        <f t="shared" si="19"/>
        <v>0</v>
      </c>
    </row>
    <row r="262" spans="1:13" x14ac:dyDescent="0.25">
      <c r="A262" s="39" t="str">
        <f t="shared" si="17"/>
        <v>RURALHematology/Oncology</v>
      </c>
      <c r="B262" s="67" t="s">
        <v>17</v>
      </c>
      <c r="C262" s="57" t="s">
        <v>59</v>
      </c>
      <c r="D262" s="57" t="s">
        <v>72</v>
      </c>
      <c r="E262" s="81"/>
      <c r="F262" s="81"/>
      <c r="G262" s="81"/>
      <c r="H262" s="87">
        <f t="shared" si="15"/>
        <v>0</v>
      </c>
      <c r="I262" s="87">
        <f t="shared" si="16"/>
        <v>0</v>
      </c>
      <c r="J262" s="81"/>
      <c r="K262" s="68">
        <f t="shared" si="18"/>
        <v>0</v>
      </c>
      <c r="L262" s="81"/>
      <c r="M262" s="68">
        <f t="shared" si="19"/>
        <v>0</v>
      </c>
    </row>
    <row r="263" spans="1:13" x14ac:dyDescent="0.25">
      <c r="A263" s="39" t="str">
        <f t="shared" si="17"/>
        <v>RURALI/T/U</v>
      </c>
      <c r="B263" s="69" t="s">
        <v>18</v>
      </c>
      <c r="C263" s="57" t="s">
        <v>59</v>
      </c>
      <c r="D263" s="57" t="s">
        <v>72</v>
      </c>
      <c r="E263" s="81"/>
      <c r="F263" s="81"/>
      <c r="G263" s="81"/>
      <c r="H263" s="87">
        <f t="shared" si="15"/>
        <v>0</v>
      </c>
      <c r="I263" s="87">
        <f t="shared" si="16"/>
        <v>0</v>
      </c>
      <c r="J263" s="81"/>
      <c r="K263" s="68">
        <f t="shared" si="18"/>
        <v>0</v>
      </c>
      <c r="L263" s="81"/>
      <c r="M263" s="68">
        <f t="shared" si="19"/>
        <v>0</v>
      </c>
    </row>
    <row r="264" spans="1:13" x14ac:dyDescent="0.25">
      <c r="A264" s="39" t="str">
        <f t="shared" si="17"/>
        <v>RURALNeurology</v>
      </c>
      <c r="B264" s="67" t="s">
        <v>19</v>
      </c>
      <c r="C264" s="57" t="s">
        <v>59</v>
      </c>
      <c r="D264" s="57" t="s">
        <v>72</v>
      </c>
      <c r="E264" s="81"/>
      <c r="F264" s="81"/>
      <c r="G264" s="81"/>
      <c r="H264" s="87">
        <f t="shared" si="15"/>
        <v>0</v>
      </c>
      <c r="I264" s="87">
        <f t="shared" si="16"/>
        <v>0</v>
      </c>
      <c r="J264" s="81"/>
      <c r="K264" s="68">
        <f t="shared" si="18"/>
        <v>0</v>
      </c>
      <c r="L264" s="81"/>
      <c r="M264" s="68">
        <f t="shared" si="19"/>
        <v>0</v>
      </c>
    </row>
    <row r="265" spans="1:13" x14ac:dyDescent="0.25">
      <c r="A265" s="39" t="str">
        <f t="shared" si="17"/>
        <v>RURALNeurosurgeons</v>
      </c>
      <c r="B265" s="67" t="s">
        <v>20</v>
      </c>
      <c r="C265" s="57" t="s">
        <v>59</v>
      </c>
      <c r="D265" s="57" t="s">
        <v>72</v>
      </c>
      <c r="E265" s="81"/>
      <c r="F265" s="81"/>
      <c r="G265" s="81"/>
      <c r="H265" s="87">
        <f t="shared" si="15"/>
        <v>0</v>
      </c>
      <c r="I265" s="87">
        <f t="shared" si="16"/>
        <v>0</v>
      </c>
      <c r="J265" s="81"/>
      <c r="K265" s="68">
        <f t="shared" si="18"/>
        <v>0</v>
      </c>
      <c r="L265" s="81"/>
      <c r="M265" s="68">
        <f t="shared" si="19"/>
        <v>0</v>
      </c>
    </row>
    <row r="266" spans="1:13" x14ac:dyDescent="0.25">
      <c r="A266" s="39" t="str">
        <f t="shared" si="17"/>
        <v>RURALOB/Gyn</v>
      </c>
      <c r="B266" s="67" t="s">
        <v>21</v>
      </c>
      <c r="C266" s="57" t="s">
        <v>59</v>
      </c>
      <c r="D266" s="57" t="s">
        <v>72</v>
      </c>
      <c r="E266" s="81"/>
      <c r="F266" s="81"/>
      <c r="G266" s="81"/>
      <c r="H266" s="87">
        <f t="shared" ref="H266:H329" si="20">F266+G266</f>
        <v>0</v>
      </c>
      <c r="I266" s="87">
        <f t="shared" ref="I266:I329" si="21">J266+L266</f>
        <v>0</v>
      </c>
      <c r="J266" s="81"/>
      <c r="K266" s="68">
        <f t="shared" si="18"/>
        <v>0</v>
      </c>
      <c r="L266" s="81"/>
      <c r="M266" s="68">
        <f t="shared" si="19"/>
        <v>0</v>
      </c>
    </row>
    <row r="267" spans="1:13" x14ac:dyDescent="0.25">
      <c r="A267" s="39" t="str">
        <f t="shared" ref="A267:A330" si="22">C267&amp;B267</f>
        <v>RURALOrthopedics</v>
      </c>
      <c r="B267" s="67" t="s">
        <v>22</v>
      </c>
      <c r="C267" s="57" t="s">
        <v>59</v>
      </c>
      <c r="D267" s="57" t="s">
        <v>72</v>
      </c>
      <c r="E267" s="81"/>
      <c r="F267" s="81"/>
      <c r="G267" s="81"/>
      <c r="H267" s="87">
        <f t="shared" si="20"/>
        <v>0</v>
      </c>
      <c r="I267" s="87">
        <f t="shared" si="21"/>
        <v>0</v>
      </c>
      <c r="J267" s="81"/>
      <c r="K267" s="68">
        <f t="shared" ref="K267:K330" si="23">IFERROR(ROUND(J267/$I267,3),0)</f>
        <v>0</v>
      </c>
      <c r="L267" s="81"/>
      <c r="M267" s="68">
        <f t="shared" ref="M267:M330" si="24">IFERROR(ROUND(L267/$I267,3),0)</f>
        <v>0</v>
      </c>
    </row>
    <row r="268" spans="1:13" x14ac:dyDescent="0.25">
      <c r="A268" s="39" t="str">
        <f t="shared" si="22"/>
        <v>RURALPediatrics</v>
      </c>
      <c r="B268" s="67" t="s">
        <v>23</v>
      </c>
      <c r="C268" s="57" t="s">
        <v>59</v>
      </c>
      <c r="D268" s="57" t="s">
        <v>72</v>
      </c>
      <c r="E268" s="81"/>
      <c r="F268" s="81"/>
      <c r="G268" s="81"/>
      <c r="H268" s="87">
        <f t="shared" si="20"/>
        <v>0</v>
      </c>
      <c r="I268" s="87">
        <f t="shared" si="21"/>
        <v>0</v>
      </c>
      <c r="J268" s="81"/>
      <c r="K268" s="68">
        <f t="shared" si="23"/>
        <v>0</v>
      </c>
      <c r="L268" s="81"/>
      <c r="M268" s="68">
        <f t="shared" si="24"/>
        <v>0</v>
      </c>
    </row>
    <row r="269" spans="1:13" x14ac:dyDescent="0.25">
      <c r="A269" s="39" t="str">
        <f t="shared" si="22"/>
        <v>RURALPhysician Assistant</v>
      </c>
      <c r="B269" s="67" t="s">
        <v>24</v>
      </c>
      <c r="C269" s="57" t="s">
        <v>59</v>
      </c>
      <c r="D269" s="57" t="s">
        <v>72</v>
      </c>
      <c r="E269" s="81"/>
      <c r="F269" s="81"/>
      <c r="G269" s="81"/>
      <c r="H269" s="87">
        <f t="shared" si="20"/>
        <v>0</v>
      </c>
      <c r="I269" s="87">
        <f t="shared" si="21"/>
        <v>0</v>
      </c>
      <c r="J269" s="81"/>
      <c r="K269" s="68">
        <f t="shared" si="23"/>
        <v>0</v>
      </c>
      <c r="L269" s="81"/>
      <c r="M269" s="68">
        <f t="shared" si="24"/>
        <v>0</v>
      </c>
    </row>
    <row r="270" spans="1:13" x14ac:dyDescent="0.25">
      <c r="A270" s="39" t="str">
        <f t="shared" si="22"/>
        <v>RURALPodiatry</v>
      </c>
      <c r="B270" s="67" t="s">
        <v>25</v>
      </c>
      <c r="C270" s="57" t="s">
        <v>59</v>
      </c>
      <c r="D270" s="57" t="s">
        <v>72</v>
      </c>
      <c r="E270" s="81"/>
      <c r="F270" s="81"/>
      <c r="G270" s="81"/>
      <c r="H270" s="87">
        <f t="shared" si="20"/>
        <v>0</v>
      </c>
      <c r="I270" s="87">
        <f t="shared" si="21"/>
        <v>0</v>
      </c>
      <c r="J270" s="81"/>
      <c r="K270" s="68">
        <f t="shared" si="23"/>
        <v>0</v>
      </c>
      <c r="L270" s="81"/>
      <c r="M270" s="68">
        <f t="shared" si="24"/>
        <v>0</v>
      </c>
    </row>
    <row r="271" spans="1:13" x14ac:dyDescent="0.25">
      <c r="A271" s="39" t="str">
        <f t="shared" si="22"/>
        <v>RURALRheumatology</v>
      </c>
      <c r="B271" s="67" t="s">
        <v>26</v>
      </c>
      <c r="C271" s="57" t="s">
        <v>59</v>
      </c>
      <c r="D271" s="57" t="s">
        <v>72</v>
      </c>
      <c r="E271" s="81"/>
      <c r="F271" s="81"/>
      <c r="G271" s="81"/>
      <c r="H271" s="87">
        <f t="shared" si="20"/>
        <v>0</v>
      </c>
      <c r="I271" s="87">
        <f t="shared" si="21"/>
        <v>0</v>
      </c>
      <c r="J271" s="81"/>
      <c r="K271" s="68">
        <f t="shared" si="23"/>
        <v>0</v>
      </c>
      <c r="L271" s="81"/>
      <c r="M271" s="68">
        <f t="shared" si="24"/>
        <v>0</v>
      </c>
    </row>
    <row r="272" spans="1:13" x14ac:dyDescent="0.25">
      <c r="A272" s="39" t="str">
        <f t="shared" si="22"/>
        <v>RURALSurgeons</v>
      </c>
      <c r="B272" s="67" t="s">
        <v>27</v>
      </c>
      <c r="C272" s="57" t="s">
        <v>59</v>
      </c>
      <c r="D272" s="57" t="s">
        <v>72</v>
      </c>
      <c r="E272" s="81"/>
      <c r="F272" s="81"/>
      <c r="G272" s="81"/>
      <c r="H272" s="87">
        <f t="shared" si="20"/>
        <v>0</v>
      </c>
      <c r="I272" s="87">
        <f t="shared" si="21"/>
        <v>0</v>
      </c>
      <c r="J272" s="81"/>
      <c r="K272" s="68">
        <f t="shared" si="23"/>
        <v>0</v>
      </c>
      <c r="L272" s="81"/>
      <c r="M272" s="68">
        <f t="shared" si="24"/>
        <v>0</v>
      </c>
    </row>
    <row r="273" spans="1:13" x14ac:dyDescent="0.25">
      <c r="A273" s="39" t="str">
        <f t="shared" si="22"/>
        <v>RURALUrology</v>
      </c>
      <c r="B273" s="67" t="s">
        <v>28</v>
      </c>
      <c r="C273" s="57" t="s">
        <v>59</v>
      </c>
      <c r="D273" s="57" t="s">
        <v>72</v>
      </c>
      <c r="E273" s="81"/>
      <c r="F273" s="81"/>
      <c r="G273" s="81"/>
      <c r="H273" s="87">
        <f t="shared" si="20"/>
        <v>0</v>
      </c>
      <c r="I273" s="87">
        <f t="shared" si="21"/>
        <v>0</v>
      </c>
      <c r="J273" s="81"/>
      <c r="K273" s="68">
        <f t="shared" si="23"/>
        <v>0</v>
      </c>
      <c r="L273" s="81"/>
      <c r="M273" s="68">
        <f t="shared" si="24"/>
        <v>0</v>
      </c>
    </row>
    <row r="274" spans="1:13" ht="25" x14ac:dyDescent="0.25">
      <c r="A274" s="39" t="str">
        <f t="shared" si="22"/>
        <v>RURALPCP including Internal Medicine, General Practice, Family Practice</v>
      </c>
      <c r="B274" s="67" t="s">
        <v>4</v>
      </c>
      <c r="C274" s="57" t="s">
        <v>59</v>
      </c>
      <c r="D274" s="57" t="s">
        <v>73</v>
      </c>
      <c r="E274" s="81"/>
      <c r="F274" s="81"/>
      <c r="G274" s="81"/>
      <c r="H274" s="87">
        <f t="shared" si="20"/>
        <v>0</v>
      </c>
      <c r="I274" s="87">
        <f t="shared" si="21"/>
        <v>0</v>
      </c>
      <c r="J274" s="81"/>
      <c r="K274" s="68">
        <f t="shared" si="23"/>
        <v>0</v>
      </c>
      <c r="L274" s="81"/>
      <c r="M274" s="68">
        <f t="shared" si="24"/>
        <v>0</v>
      </c>
    </row>
    <row r="275" spans="1:13" x14ac:dyDescent="0.25">
      <c r="A275" s="39" t="str">
        <f t="shared" si="22"/>
        <v>RURALPharmacies</v>
      </c>
      <c r="B275" s="67" t="s">
        <v>5</v>
      </c>
      <c r="C275" s="57" t="s">
        <v>59</v>
      </c>
      <c r="D275" s="57" t="s">
        <v>73</v>
      </c>
      <c r="E275" s="81"/>
      <c r="F275" s="81"/>
      <c r="G275" s="81"/>
      <c r="H275" s="87">
        <f t="shared" si="20"/>
        <v>0</v>
      </c>
      <c r="I275" s="87">
        <f t="shared" si="21"/>
        <v>0</v>
      </c>
      <c r="J275" s="81"/>
      <c r="K275" s="68">
        <f t="shared" si="23"/>
        <v>0</v>
      </c>
      <c r="L275" s="81"/>
      <c r="M275" s="68">
        <f t="shared" si="24"/>
        <v>0</v>
      </c>
    </row>
    <row r="276" spans="1:13" x14ac:dyDescent="0.25">
      <c r="A276" s="39" t="str">
        <f t="shared" si="22"/>
        <v>RURALFQHC - PCP Only</v>
      </c>
      <c r="B276" s="67" t="s">
        <v>6</v>
      </c>
      <c r="C276" s="57" t="s">
        <v>59</v>
      </c>
      <c r="D276" s="57" t="s">
        <v>73</v>
      </c>
      <c r="E276" s="81"/>
      <c r="F276" s="81"/>
      <c r="G276" s="81"/>
      <c r="H276" s="87">
        <f t="shared" si="20"/>
        <v>0</v>
      </c>
      <c r="I276" s="87">
        <f t="shared" si="21"/>
        <v>0</v>
      </c>
      <c r="J276" s="81"/>
      <c r="K276" s="68">
        <f t="shared" si="23"/>
        <v>0</v>
      </c>
      <c r="L276" s="81"/>
      <c r="M276" s="68">
        <f t="shared" si="24"/>
        <v>0</v>
      </c>
    </row>
    <row r="277" spans="1:13" x14ac:dyDescent="0.25">
      <c r="A277" s="39" t="str">
        <f t="shared" si="22"/>
        <v>RURALCardiology</v>
      </c>
      <c r="B277" s="67" t="s">
        <v>8</v>
      </c>
      <c r="C277" s="57" t="s">
        <v>59</v>
      </c>
      <c r="D277" s="57" t="s">
        <v>73</v>
      </c>
      <c r="E277" s="81"/>
      <c r="F277" s="81"/>
      <c r="G277" s="81"/>
      <c r="H277" s="87">
        <f t="shared" si="20"/>
        <v>0</v>
      </c>
      <c r="I277" s="87">
        <f t="shared" si="21"/>
        <v>0</v>
      </c>
      <c r="J277" s="81"/>
      <c r="K277" s="68">
        <f t="shared" si="23"/>
        <v>0</v>
      </c>
      <c r="L277" s="81"/>
      <c r="M277" s="68">
        <f t="shared" si="24"/>
        <v>0</v>
      </c>
    </row>
    <row r="278" spans="1:13" x14ac:dyDescent="0.25">
      <c r="A278" s="39" t="str">
        <f t="shared" si="22"/>
        <v>RURALCertified Nurse Practitioner</v>
      </c>
      <c r="B278" s="67" t="s">
        <v>9</v>
      </c>
      <c r="C278" s="57" t="s">
        <v>59</v>
      </c>
      <c r="D278" s="57" t="s">
        <v>73</v>
      </c>
      <c r="E278" s="81"/>
      <c r="F278" s="81"/>
      <c r="G278" s="81"/>
      <c r="H278" s="87">
        <f t="shared" si="20"/>
        <v>0</v>
      </c>
      <c r="I278" s="87">
        <f t="shared" si="21"/>
        <v>0</v>
      </c>
      <c r="J278" s="81"/>
      <c r="K278" s="68">
        <f t="shared" si="23"/>
        <v>0</v>
      </c>
      <c r="L278" s="81"/>
      <c r="M278" s="68">
        <f t="shared" si="24"/>
        <v>0</v>
      </c>
    </row>
    <row r="279" spans="1:13" x14ac:dyDescent="0.25">
      <c r="A279" s="39" t="str">
        <f t="shared" si="22"/>
        <v>RURALCertified Midwives</v>
      </c>
      <c r="B279" s="67" t="s">
        <v>10</v>
      </c>
      <c r="C279" s="57" t="s">
        <v>59</v>
      </c>
      <c r="D279" s="57" t="s">
        <v>73</v>
      </c>
      <c r="E279" s="81"/>
      <c r="F279" s="81"/>
      <c r="G279" s="81"/>
      <c r="H279" s="87">
        <f t="shared" si="20"/>
        <v>0</v>
      </c>
      <c r="I279" s="87">
        <f t="shared" si="21"/>
        <v>0</v>
      </c>
      <c r="J279" s="81"/>
      <c r="K279" s="68">
        <f t="shared" si="23"/>
        <v>0</v>
      </c>
      <c r="L279" s="81"/>
      <c r="M279" s="68">
        <f t="shared" si="24"/>
        <v>0</v>
      </c>
    </row>
    <row r="280" spans="1:13" x14ac:dyDescent="0.25">
      <c r="A280" s="39" t="str">
        <f t="shared" si="22"/>
        <v>RURALDermatology</v>
      </c>
      <c r="B280" s="67" t="s">
        <v>11</v>
      </c>
      <c r="C280" s="57" t="s">
        <v>59</v>
      </c>
      <c r="D280" s="57" t="s">
        <v>73</v>
      </c>
      <c r="E280" s="81"/>
      <c r="F280" s="81"/>
      <c r="G280" s="81"/>
      <c r="H280" s="87">
        <f t="shared" si="20"/>
        <v>0</v>
      </c>
      <c r="I280" s="87">
        <f t="shared" si="21"/>
        <v>0</v>
      </c>
      <c r="J280" s="81"/>
      <c r="K280" s="68">
        <f t="shared" si="23"/>
        <v>0</v>
      </c>
      <c r="L280" s="81"/>
      <c r="M280" s="68">
        <f t="shared" si="24"/>
        <v>0</v>
      </c>
    </row>
    <row r="281" spans="1:13" x14ac:dyDescent="0.25">
      <c r="A281" s="39" t="str">
        <f t="shared" si="22"/>
        <v>RURALDental</v>
      </c>
      <c r="B281" s="67" t="s">
        <v>12</v>
      </c>
      <c r="C281" s="57" t="s">
        <v>59</v>
      </c>
      <c r="D281" s="57" t="s">
        <v>73</v>
      </c>
      <c r="E281" s="81"/>
      <c r="F281" s="81"/>
      <c r="G281" s="81"/>
      <c r="H281" s="87">
        <f t="shared" si="20"/>
        <v>0</v>
      </c>
      <c r="I281" s="87">
        <f t="shared" si="21"/>
        <v>0</v>
      </c>
      <c r="J281" s="81"/>
      <c r="K281" s="68">
        <f t="shared" si="23"/>
        <v>0</v>
      </c>
      <c r="L281" s="81"/>
      <c r="M281" s="68">
        <f t="shared" si="24"/>
        <v>0</v>
      </c>
    </row>
    <row r="282" spans="1:13" x14ac:dyDescent="0.25">
      <c r="A282" s="39" t="str">
        <f t="shared" si="22"/>
        <v>RURALEndocrinology</v>
      </c>
      <c r="B282" s="67" t="s">
        <v>13</v>
      </c>
      <c r="C282" s="57" t="s">
        <v>59</v>
      </c>
      <c r="D282" s="57" t="s">
        <v>73</v>
      </c>
      <c r="E282" s="81"/>
      <c r="F282" s="81"/>
      <c r="G282" s="81"/>
      <c r="H282" s="87">
        <f t="shared" si="20"/>
        <v>0</v>
      </c>
      <c r="I282" s="87">
        <f t="shared" si="21"/>
        <v>0</v>
      </c>
      <c r="J282" s="81"/>
      <c r="K282" s="68">
        <f t="shared" si="23"/>
        <v>0</v>
      </c>
      <c r="L282" s="81"/>
      <c r="M282" s="68">
        <f t="shared" si="24"/>
        <v>0</v>
      </c>
    </row>
    <row r="283" spans="1:13" x14ac:dyDescent="0.25">
      <c r="A283" s="39" t="str">
        <f t="shared" si="22"/>
        <v>RURALENT</v>
      </c>
      <c r="B283" s="67" t="s">
        <v>14</v>
      </c>
      <c r="C283" s="57" t="s">
        <v>59</v>
      </c>
      <c r="D283" s="57" t="s">
        <v>73</v>
      </c>
      <c r="E283" s="81"/>
      <c r="F283" s="81"/>
      <c r="G283" s="81"/>
      <c r="H283" s="87">
        <f t="shared" si="20"/>
        <v>0</v>
      </c>
      <c r="I283" s="87">
        <f t="shared" si="21"/>
        <v>0</v>
      </c>
      <c r="J283" s="81"/>
      <c r="K283" s="68">
        <f t="shared" si="23"/>
        <v>0</v>
      </c>
      <c r="L283" s="81"/>
      <c r="M283" s="68">
        <f t="shared" si="24"/>
        <v>0</v>
      </c>
    </row>
    <row r="284" spans="1:13" x14ac:dyDescent="0.25">
      <c r="A284" s="39" t="str">
        <f t="shared" si="22"/>
        <v>RURALFQHC</v>
      </c>
      <c r="B284" s="67" t="s">
        <v>15</v>
      </c>
      <c r="C284" s="57" t="s">
        <v>59</v>
      </c>
      <c r="D284" s="57" t="s">
        <v>73</v>
      </c>
      <c r="E284" s="81"/>
      <c r="F284" s="81"/>
      <c r="G284" s="81"/>
      <c r="H284" s="87">
        <f t="shared" si="20"/>
        <v>0</v>
      </c>
      <c r="I284" s="87">
        <f t="shared" si="21"/>
        <v>0</v>
      </c>
      <c r="J284" s="81"/>
      <c r="K284" s="68">
        <f t="shared" si="23"/>
        <v>0</v>
      </c>
      <c r="L284" s="81"/>
      <c r="M284" s="68">
        <f t="shared" si="24"/>
        <v>0</v>
      </c>
    </row>
    <row r="285" spans="1:13" x14ac:dyDescent="0.25">
      <c r="A285" s="39" t="str">
        <f t="shared" si="22"/>
        <v>RURALRHC</v>
      </c>
      <c r="B285" s="69" t="s">
        <v>16</v>
      </c>
      <c r="C285" s="57" t="s">
        <v>59</v>
      </c>
      <c r="D285" s="57" t="s">
        <v>73</v>
      </c>
      <c r="E285" s="81"/>
      <c r="F285" s="81"/>
      <c r="G285" s="81"/>
      <c r="H285" s="87">
        <f t="shared" si="20"/>
        <v>0</v>
      </c>
      <c r="I285" s="87">
        <f t="shared" si="21"/>
        <v>0</v>
      </c>
      <c r="J285" s="81"/>
      <c r="K285" s="68">
        <f t="shared" si="23"/>
        <v>0</v>
      </c>
      <c r="L285" s="81"/>
      <c r="M285" s="68">
        <f t="shared" si="24"/>
        <v>0</v>
      </c>
    </row>
    <row r="286" spans="1:13" x14ac:dyDescent="0.25">
      <c r="A286" s="39" t="str">
        <f t="shared" si="22"/>
        <v>RURALHematology/Oncology</v>
      </c>
      <c r="B286" s="67" t="s">
        <v>17</v>
      </c>
      <c r="C286" s="57" t="s">
        <v>59</v>
      </c>
      <c r="D286" s="57" t="s">
        <v>73</v>
      </c>
      <c r="E286" s="81"/>
      <c r="F286" s="81"/>
      <c r="G286" s="81"/>
      <c r="H286" s="87">
        <f t="shared" si="20"/>
        <v>0</v>
      </c>
      <c r="I286" s="87">
        <f t="shared" si="21"/>
        <v>0</v>
      </c>
      <c r="J286" s="81"/>
      <c r="K286" s="68">
        <f t="shared" si="23"/>
        <v>0</v>
      </c>
      <c r="L286" s="81"/>
      <c r="M286" s="68">
        <f t="shared" si="24"/>
        <v>0</v>
      </c>
    </row>
    <row r="287" spans="1:13" x14ac:dyDescent="0.25">
      <c r="A287" s="39" t="str">
        <f t="shared" si="22"/>
        <v>RURALI/T/U</v>
      </c>
      <c r="B287" s="69" t="s">
        <v>18</v>
      </c>
      <c r="C287" s="57" t="s">
        <v>59</v>
      </c>
      <c r="D287" s="57" t="s">
        <v>73</v>
      </c>
      <c r="E287" s="81"/>
      <c r="F287" s="81"/>
      <c r="G287" s="81"/>
      <c r="H287" s="87">
        <f t="shared" si="20"/>
        <v>0</v>
      </c>
      <c r="I287" s="87">
        <f t="shared" si="21"/>
        <v>0</v>
      </c>
      <c r="J287" s="81"/>
      <c r="K287" s="68">
        <f t="shared" si="23"/>
        <v>0</v>
      </c>
      <c r="L287" s="81"/>
      <c r="M287" s="68">
        <f t="shared" si="24"/>
        <v>0</v>
      </c>
    </row>
    <row r="288" spans="1:13" x14ac:dyDescent="0.25">
      <c r="A288" s="39" t="str">
        <f t="shared" si="22"/>
        <v>RURALNeurology</v>
      </c>
      <c r="B288" s="67" t="s">
        <v>19</v>
      </c>
      <c r="C288" s="57" t="s">
        <v>59</v>
      </c>
      <c r="D288" s="57" t="s">
        <v>73</v>
      </c>
      <c r="E288" s="81"/>
      <c r="F288" s="81"/>
      <c r="G288" s="81"/>
      <c r="H288" s="87">
        <f t="shared" si="20"/>
        <v>0</v>
      </c>
      <c r="I288" s="87">
        <f t="shared" si="21"/>
        <v>0</v>
      </c>
      <c r="J288" s="81"/>
      <c r="K288" s="68">
        <f t="shared" si="23"/>
        <v>0</v>
      </c>
      <c r="L288" s="81"/>
      <c r="M288" s="68">
        <f t="shared" si="24"/>
        <v>0</v>
      </c>
    </row>
    <row r="289" spans="1:13" x14ac:dyDescent="0.25">
      <c r="A289" s="39" t="str">
        <f t="shared" si="22"/>
        <v>RURALNeurosurgeons</v>
      </c>
      <c r="B289" s="67" t="s">
        <v>20</v>
      </c>
      <c r="C289" s="57" t="s">
        <v>59</v>
      </c>
      <c r="D289" s="57" t="s">
        <v>73</v>
      </c>
      <c r="E289" s="81"/>
      <c r="F289" s="81"/>
      <c r="G289" s="81"/>
      <c r="H289" s="87">
        <f t="shared" si="20"/>
        <v>0</v>
      </c>
      <c r="I289" s="87">
        <f t="shared" si="21"/>
        <v>0</v>
      </c>
      <c r="J289" s="81"/>
      <c r="K289" s="68">
        <f t="shared" si="23"/>
        <v>0</v>
      </c>
      <c r="L289" s="81"/>
      <c r="M289" s="68">
        <f t="shared" si="24"/>
        <v>0</v>
      </c>
    </row>
    <row r="290" spans="1:13" x14ac:dyDescent="0.25">
      <c r="A290" s="39" t="str">
        <f t="shared" si="22"/>
        <v>RURALOB/Gyn</v>
      </c>
      <c r="B290" s="67" t="s">
        <v>21</v>
      </c>
      <c r="C290" s="57" t="s">
        <v>59</v>
      </c>
      <c r="D290" s="57" t="s">
        <v>73</v>
      </c>
      <c r="E290" s="81"/>
      <c r="F290" s="81"/>
      <c r="G290" s="81"/>
      <c r="H290" s="87">
        <f t="shared" si="20"/>
        <v>0</v>
      </c>
      <c r="I290" s="87">
        <f t="shared" si="21"/>
        <v>0</v>
      </c>
      <c r="J290" s="81"/>
      <c r="K290" s="68">
        <f t="shared" si="23"/>
        <v>0</v>
      </c>
      <c r="L290" s="81"/>
      <c r="M290" s="68">
        <f t="shared" si="24"/>
        <v>0</v>
      </c>
    </row>
    <row r="291" spans="1:13" x14ac:dyDescent="0.25">
      <c r="A291" s="39" t="str">
        <f t="shared" si="22"/>
        <v>RURALOrthopedics</v>
      </c>
      <c r="B291" s="67" t="s">
        <v>22</v>
      </c>
      <c r="C291" s="57" t="s">
        <v>59</v>
      </c>
      <c r="D291" s="57" t="s">
        <v>73</v>
      </c>
      <c r="E291" s="81"/>
      <c r="F291" s="81"/>
      <c r="G291" s="81"/>
      <c r="H291" s="87">
        <f t="shared" si="20"/>
        <v>0</v>
      </c>
      <c r="I291" s="87">
        <f t="shared" si="21"/>
        <v>0</v>
      </c>
      <c r="J291" s="81"/>
      <c r="K291" s="68">
        <f t="shared" si="23"/>
        <v>0</v>
      </c>
      <c r="L291" s="81"/>
      <c r="M291" s="68">
        <f t="shared" si="24"/>
        <v>0</v>
      </c>
    </row>
    <row r="292" spans="1:13" x14ac:dyDescent="0.25">
      <c r="A292" s="39" t="str">
        <f t="shared" si="22"/>
        <v>RURALPediatrics</v>
      </c>
      <c r="B292" s="67" t="s">
        <v>23</v>
      </c>
      <c r="C292" s="57" t="s">
        <v>59</v>
      </c>
      <c r="D292" s="57" t="s">
        <v>73</v>
      </c>
      <c r="E292" s="81"/>
      <c r="F292" s="81"/>
      <c r="G292" s="81"/>
      <c r="H292" s="87">
        <f t="shared" si="20"/>
        <v>0</v>
      </c>
      <c r="I292" s="87">
        <f t="shared" si="21"/>
        <v>0</v>
      </c>
      <c r="J292" s="81"/>
      <c r="K292" s="68">
        <f t="shared" si="23"/>
        <v>0</v>
      </c>
      <c r="L292" s="81"/>
      <c r="M292" s="68">
        <f t="shared" si="24"/>
        <v>0</v>
      </c>
    </row>
    <row r="293" spans="1:13" x14ac:dyDescent="0.25">
      <c r="A293" s="39" t="str">
        <f t="shared" si="22"/>
        <v>RURALPhysician Assistant</v>
      </c>
      <c r="B293" s="67" t="s">
        <v>24</v>
      </c>
      <c r="C293" s="57" t="s">
        <v>59</v>
      </c>
      <c r="D293" s="57" t="s">
        <v>73</v>
      </c>
      <c r="E293" s="81"/>
      <c r="F293" s="81"/>
      <c r="G293" s="81"/>
      <c r="H293" s="87">
        <f t="shared" si="20"/>
        <v>0</v>
      </c>
      <c r="I293" s="87">
        <f t="shared" si="21"/>
        <v>0</v>
      </c>
      <c r="J293" s="81"/>
      <c r="K293" s="68">
        <f t="shared" si="23"/>
        <v>0</v>
      </c>
      <c r="L293" s="81"/>
      <c r="M293" s="68">
        <f t="shared" si="24"/>
        <v>0</v>
      </c>
    </row>
    <row r="294" spans="1:13" x14ac:dyDescent="0.25">
      <c r="A294" s="39" t="str">
        <f t="shared" si="22"/>
        <v>RURALPodiatry</v>
      </c>
      <c r="B294" s="67" t="s">
        <v>25</v>
      </c>
      <c r="C294" s="57" t="s">
        <v>59</v>
      </c>
      <c r="D294" s="57" t="s">
        <v>73</v>
      </c>
      <c r="E294" s="81"/>
      <c r="F294" s="81"/>
      <c r="G294" s="81"/>
      <c r="H294" s="87">
        <f t="shared" si="20"/>
        <v>0</v>
      </c>
      <c r="I294" s="87">
        <f t="shared" si="21"/>
        <v>0</v>
      </c>
      <c r="J294" s="81"/>
      <c r="K294" s="68">
        <f t="shared" si="23"/>
        <v>0</v>
      </c>
      <c r="L294" s="81"/>
      <c r="M294" s="68">
        <f t="shared" si="24"/>
        <v>0</v>
      </c>
    </row>
    <row r="295" spans="1:13" x14ac:dyDescent="0.25">
      <c r="A295" s="39" t="str">
        <f t="shared" si="22"/>
        <v>RURALRheumatology</v>
      </c>
      <c r="B295" s="67" t="s">
        <v>26</v>
      </c>
      <c r="C295" s="57" t="s">
        <v>59</v>
      </c>
      <c r="D295" s="57" t="s">
        <v>73</v>
      </c>
      <c r="E295" s="81"/>
      <c r="F295" s="81"/>
      <c r="G295" s="81"/>
      <c r="H295" s="87">
        <f t="shared" si="20"/>
        <v>0</v>
      </c>
      <c r="I295" s="87">
        <f t="shared" si="21"/>
        <v>0</v>
      </c>
      <c r="J295" s="81"/>
      <c r="K295" s="68">
        <f t="shared" si="23"/>
        <v>0</v>
      </c>
      <c r="L295" s="81"/>
      <c r="M295" s="68">
        <f t="shared" si="24"/>
        <v>0</v>
      </c>
    </row>
    <row r="296" spans="1:13" x14ac:dyDescent="0.25">
      <c r="A296" s="39" t="str">
        <f t="shared" si="22"/>
        <v>RURALSurgeons</v>
      </c>
      <c r="B296" s="67" t="s">
        <v>27</v>
      </c>
      <c r="C296" s="57" t="s">
        <v>59</v>
      </c>
      <c r="D296" s="57" t="s">
        <v>73</v>
      </c>
      <c r="E296" s="81"/>
      <c r="F296" s="81"/>
      <c r="G296" s="81"/>
      <c r="H296" s="87">
        <f t="shared" si="20"/>
        <v>0</v>
      </c>
      <c r="I296" s="87">
        <f t="shared" si="21"/>
        <v>0</v>
      </c>
      <c r="J296" s="81"/>
      <c r="K296" s="68">
        <f t="shared" si="23"/>
        <v>0</v>
      </c>
      <c r="L296" s="81"/>
      <c r="M296" s="68">
        <f t="shared" si="24"/>
        <v>0</v>
      </c>
    </row>
    <row r="297" spans="1:13" x14ac:dyDescent="0.25">
      <c r="A297" s="39" t="str">
        <f t="shared" si="22"/>
        <v>RURALUrology</v>
      </c>
      <c r="B297" s="67" t="s">
        <v>28</v>
      </c>
      <c r="C297" s="57" t="s">
        <v>59</v>
      </c>
      <c r="D297" s="57" t="s">
        <v>73</v>
      </c>
      <c r="E297" s="81"/>
      <c r="F297" s="81"/>
      <c r="G297" s="81"/>
      <c r="H297" s="87">
        <f t="shared" si="20"/>
        <v>0</v>
      </c>
      <c r="I297" s="87">
        <f t="shared" si="21"/>
        <v>0</v>
      </c>
      <c r="J297" s="81"/>
      <c r="K297" s="68">
        <f t="shared" si="23"/>
        <v>0</v>
      </c>
      <c r="L297" s="81"/>
      <c r="M297" s="68">
        <f t="shared" si="24"/>
        <v>0</v>
      </c>
    </row>
    <row r="298" spans="1:13" ht="25" x14ac:dyDescent="0.25">
      <c r="A298" s="39" t="str">
        <f t="shared" si="22"/>
        <v>RURALPCP including Internal Medicine, General Practice, Family Practice</v>
      </c>
      <c r="B298" s="67" t="s">
        <v>4</v>
      </c>
      <c r="C298" s="57" t="s">
        <v>59</v>
      </c>
      <c r="D298" s="57" t="s">
        <v>74</v>
      </c>
      <c r="E298" s="81"/>
      <c r="F298" s="81"/>
      <c r="G298" s="81"/>
      <c r="H298" s="87">
        <f t="shared" si="20"/>
        <v>0</v>
      </c>
      <c r="I298" s="87">
        <f t="shared" si="21"/>
        <v>0</v>
      </c>
      <c r="J298" s="81"/>
      <c r="K298" s="68">
        <f t="shared" si="23"/>
        <v>0</v>
      </c>
      <c r="L298" s="81"/>
      <c r="M298" s="68">
        <f t="shared" si="24"/>
        <v>0</v>
      </c>
    </row>
    <row r="299" spans="1:13" x14ac:dyDescent="0.25">
      <c r="A299" s="39" t="str">
        <f t="shared" si="22"/>
        <v>RURALPharmacies</v>
      </c>
      <c r="B299" s="67" t="s">
        <v>5</v>
      </c>
      <c r="C299" s="57" t="s">
        <v>59</v>
      </c>
      <c r="D299" s="57" t="s">
        <v>74</v>
      </c>
      <c r="E299" s="81"/>
      <c r="F299" s="81"/>
      <c r="G299" s="81"/>
      <c r="H299" s="87">
        <f t="shared" si="20"/>
        <v>0</v>
      </c>
      <c r="I299" s="87">
        <f t="shared" si="21"/>
        <v>0</v>
      </c>
      <c r="J299" s="81"/>
      <c r="K299" s="68">
        <f t="shared" si="23"/>
        <v>0</v>
      </c>
      <c r="L299" s="81"/>
      <c r="M299" s="68">
        <f t="shared" si="24"/>
        <v>0</v>
      </c>
    </row>
    <row r="300" spans="1:13" x14ac:dyDescent="0.25">
      <c r="A300" s="39" t="str">
        <f t="shared" si="22"/>
        <v>RURALFQHC - PCP Only</v>
      </c>
      <c r="B300" s="67" t="s">
        <v>6</v>
      </c>
      <c r="C300" s="57" t="s">
        <v>59</v>
      </c>
      <c r="D300" s="57" t="s">
        <v>74</v>
      </c>
      <c r="E300" s="81"/>
      <c r="F300" s="81"/>
      <c r="G300" s="81"/>
      <c r="H300" s="87">
        <f t="shared" si="20"/>
        <v>0</v>
      </c>
      <c r="I300" s="87">
        <f t="shared" si="21"/>
        <v>0</v>
      </c>
      <c r="J300" s="81"/>
      <c r="K300" s="68">
        <f t="shared" si="23"/>
        <v>0</v>
      </c>
      <c r="L300" s="81"/>
      <c r="M300" s="68">
        <f t="shared" si="24"/>
        <v>0</v>
      </c>
    </row>
    <row r="301" spans="1:13" x14ac:dyDescent="0.25">
      <c r="A301" s="39" t="str">
        <f t="shared" si="22"/>
        <v>RURALCardiology</v>
      </c>
      <c r="B301" s="67" t="s">
        <v>8</v>
      </c>
      <c r="C301" s="57" t="s">
        <v>59</v>
      </c>
      <c r="D301" s="57" t="s">
        <v>74</v>
      </c>
      <c r="E301" s="81"/>
      <c r="F301" s="81"/>
      <c r="G301" s="81"/>
      <c r="H301" s="87">
        <f t="shared" si="20"/>
        <v>0</v>
      </c>
      <c r="I301" s="87">
        <f t="shared" si="21"/>
        <v>0</v>
      </c>
      <c r="J301" s="81"/>
      <c r="K301" s="68">
        <f t="shared" si="23"/>
        <v>0</v>
      </c>
      <c r="L301" s="81"/>
      <c r="M301" s="68">
        <f t="shared" si="24"/>
        <v>0</v>
      </c>
    </row>
    <row r="302" spans="1:13" x14ac:dyDescent="0.25">
      <c r="A302" s="39" t="str">
        <f t="shared" si="22"/>
        <v>RURALCertified Nurse Practitioner</v>
      </c>
      <c r="B302" s="67" t="s">
        <v>9</v>
      </c>
      <c r="C302" s="57" t="s">
        <v>59</v>
      </c>
      <c r="D302" s="57" t="s">
        <v>74</v>
      </c>
      <c r="E302" s="81"/>
      <c r="F302" s="81"/>
      <c r="G302" s="81"/>
      <c r="H302" s="87">
        <f t="shared" si="20"/>
        <v>0</v>
      </c>
      <c r="I302" s="87">
        <f t="shared" si="21"/>
        <v>0</v>
      </c>
      <c r="J302" s="81"/>
      <c r="K302" s="68">
        <f t="shared" si="23"/>
        <v>0</v>
      </c>
      <c r="L302" s="81"/>
      <c r="M302" s="68">
        <f t="shared" si="24"/>
        <v>0</v>
      </c>
    </row>
    <row r="303" spans="1:13" x14ac:dyDescent="0.25">
      <c r="A303" s="39" t="str">
        <f t="shared" si="22"/>
        <v>RURALCertified Midwives</v>
      </c>
      <c r="B303" s="67" t="s">
        <v>10</v>
      </c>
      <c r="C303" s="57" t="s">
        <v>59</v>
      </c>
      <c r="D303" s="57" t="s">
        <v>74</v>
      </c>
      <c r="E303" s="81"/>
      <c r="F303" s="81"/>
      <c r="G303" s="81"/>
      <c r="H303" s="87">
        <f t="shared" si="20"/>
        <v>0</v>
      </c>
      <c r="I303" s="87">
        <f t="shared" si="21"/>
        <v>0</v>
      </c>
      <c r="J303" s="81"/>
      <c r="K303" s="68">
        <f t="shared" si="23"/>
        <v>0</v>
      </c>
      <c r="L303" s="81"/>
      <c r="M303" s="68">
        <f t="shared" si="24"/>
        <v>0</v>
      </c>
    </row>
    <row r="304" spans="1:13" x14ac:dyDescent="0.25">
      <c r="A304" s="39" t="str">
        <f t="shared" si="22"/>
        <v>RURALDermatology</v>
      </c>
      <c r="B304" s="67" t="s">
        <v>11</v>
      </c>
      <c r="C304" s="57" t="s">
        <v>59</v>
      </c>
      <c r="D304" s="57" t="s">
        <v>74</v>
      </c>
      <c r="E304" s="81"/>
      <c r="F304" s="81"/>
      <c r="G304" s="81"/>
      <c r="H304" s="87">
        <f t="shared" si="20"/>
        <v>0</v>
      </c>
      <c r="I304" s="87">
        <f t="shared" si="21"/>
        <v>0</v>
      </c>
      <c r="J304" s="81"/>
      <c r="K304" s="68">
        <f t="shared" si="23"/>
        <v>0</v>
      </c>
      <c r="L304" s="81"/>
      <c r="M304" s="68">
        <f t="shared" si="24"/>
        <v>0</v>
      </c>
    </row>
    <row r="305" spans="1:13" x14ac:dyDescent="0.25">
      <c r="A305" s="39" t="str">
        <f t="shared" si="22"/>
        <v>RURALDental</v>
      </c>
      <c r="B305" s="67" t="s">
        <v>12</v>
      </c>
      <c r="C305" s="57" t="s">
        <v>59</v>
      </c>
      <c r="D305" s="57" t="s">
        <v>74</v>
      </c>
      <c r="E305" s="81"/>
      <c r="F305" s="81"/>
      <c r="G305" s="81"/>
      <c r="H305" s="87">
        <f t="shared" si="20"/>
        <v>0</v>
      </c>
      <c r="I305" s="87">
        <f t="shared" si="21"/>
        <v>0</v>
      </c>
      <c r="J305" s="81"/>
      <c r="K305" s="68">
        <f t="shared" si="23"/>
        <v>0</v>
      </c>
      <c r="L305" s="81"/>
      <c r="M305" s="68">
        <f t="shared" si="24"/>
        <v>0</v>
      </c>
    </row>
    <row r="306" spans="1:13" x14ac:dyDescent="0.25">
      <c r="A306" s="39" t="str">
        <f t="shared" si="22"/>
        <v>RURALEndocrinology</v>
      </c>
      <c r="B306" s="67" t="s">
        <v>13</v>
      </c>
      <c r="C306" s="57" t="s">
        <v>59</v>
      </c>
      <c r="D306" s="57" t="s">
        <v>74</v>
      </c>
      <c r="E306" s="81"/>
      <c r="F306" s="81"/>
      <c r="G306" s="81"/>
      <c r="H306" s="87">
        <f t="shared" si="20"/>
        <v>0</v>
      </c>
      <c r="I306" s="87">
        <f t="shared" si="21"/>
        <v>0</v>
      </c>
      <c r="J306" s="81"/>
      <c r="K306" s="68">
        <f t="shared" si="23"/>
        <v>0</v>
      </c>
      <c r="L306" s="81"/>
      <c r="M306" s="68">
        <f t="shared" si="24"/>
        <v>0</v>
      </c>
    </row>
    <row r="307" spans="1:13" x14ac:dyDescent="0.25">
      <c r="A307" s="39" t="str">
        <f t="shared" si="22"/>
        <v>RURALENT</v>
      </c>
      <c r="B307" s="67" t="s">
        <v>14</v>
      </c>
      <c r="C307" s="57" t="s">
        <v>59</v>
      </c>
      <c r="D307" s="57" t="s">
        <v>74</v>
      </c>
      <c r="E307" s="81"/>
      <c r="F307" s="81"/>
      <c r="G307" s="81"/>
      <c r="H307" s="87">
        <f t="shared" si="20"/>
        <v>0</v>
      </c>
      <c r="I307" s="87">
        <f t="shared" si="21"/>
        <v>0</v>
      </c>
      <c r="J307" s="81"/>
      <c r="K307" s="68">
        <f t="shared" si="23"/>
        <v>0</v>
      </c>
      <c r="L307" s="81"/>
      <c r="M307" s="68">
        <f t="shared" si="24"/>
        <v>0</v>
      </c>
    </row>
    <row r="308" spans="1:13" x14ac:dyDescent="0.25">
      <c r="A308" s="39" t="str">
        <f t="shared" si="22"/>
        <v>RURALFQHC</v>
      </c>
      <c r="B308" s="67" t="s">
        <v>15</v>
      </c>
      <c r="C308" s="57" t="s">
        <v>59</v>
      </c>
      <c r="D308" s="57" t="s">
        <v>74</v>
      </c>
      <c r="E308" s="81"/>
      <c r="F308" s="81"/>
      <c r="G308" s="81"/>
      <c r="H308" s="87">
        <f t="shared" si="20"/>
        <v>0</v>
      </c>
      <c r="I308" s="87">
        <f t="shared" si="21"/>
        <v>0</v>
      </c>
      <c r="J308" s="81"/>
      <c r="K308" s="68">
        <f t="shared" si="23"/>
        <v>0</v>
      </c>
      <c r="L308" s="81"/>
      <c r="M308" s="68">
        <f t="shared" si="24"/>
        <v>0</v>
      </c>
    </row>
    <row r="309" spans="1:13" x14ac:dyDescent="0.25">
      <c r="A309" s="39" t="str">
        <f t="shared" si="22"/>
        <v>RURALRHC</v>
      </c>
      <c r="B309" s="69" t="s">
        <v>16</v>
      </c>
      <c r="C309" s="57" t="s">
        <v>59</v>
      </c>
      <c r="D309" s="57" t="s">
        <v>74</v>
      </c>
      <c r="E309" s="81"/>
      <c r="F309" s="81"/>
      <c r="G309" s="81"/>
      <c r="H309" s="87">
        <f t="shared" si="20"/>
        <v>0</v>
      </c>
      <c r="I309" s="87">
        <f t="shared" si="21"/>
        <v>0</v>
      </c>
      <c r="J309" s="81"/>
      <c r="K309" s="68">
        <f t="shared" si="23"/>
        <v>0</v>
      </c>
      <c r="L309" s="81"/>
      <c r="M309" s="68">
        <f t="shared" si="24"/>
        <v>0</v>
      </c>
    </row>
    <row r="310" spans="1:13" x14ac:dyDescent="0.25">
      <c r="A310" s="39" t="str">
        <f t="shared" si="22"/>
        <v>RURALHematology/Oncology</v>
      </c>
      <c r="B310" s="67" t="s">
        <v>17</v>
      </c>
      <c r="C310" s="57" t="s">
        <v>59</v>
      </c>
      <c r="D310" s="57" t="s">
        <v>74</v>
      </c>
      <c r="E310" s="81"/>
      <c r="F310" s="81"/>
      <c r="G310" s="81"/>
      <c r="H310" s="87">
        <f t="shared" si="20"/>
        <v>0</v>
      </c>
      <c r="I310" s="87">
        <f t="shared" si="21"/>
        <v>0</v>
      </c>
      <c r="J310" s="81"/>
      <c r="K310" s="68">
        <f t="shared" si="23"/>
        <v>0</v>
      </c>
      <c r="L310" s="81"/>
      <c r="M310" s="68">
        <f t="shared" si="24"/>
        <v>0</v>
      </c>
    </row>
    <row r="311" spans="1:13" x14ac:dyDescent="0.25">
      <c r="A311" s="39" t="str">
        <f t="shared" si="22"/>
        <v>RURALI/T/U</v>
      </c>
      <c r="B311" s="69" t="s">
        <v>18</v>
      </c>
      <c r="C311" s="57" t="s">
        <v>59</v>
      </c>
      <c r="D311" s="57" t="s">
        <v>74</v>
      </c>
      <c r="E311" s="81"/>
      <c r="F311" s="81"/>
      <c r="G311" s="81"/>
      <c r="H311" s="87">
        <f t="shared" si="20"/>
        <v>0</v>
      </c>
      <c r="I311" s="87">
        <f t="shared" si="21"/>
        <v>0</v>
      </c>
      <c r="J311" s="81"/>
      <c r="K311" s="68">
        <f t="shared" si="23"/>
        <v>0</v>
      </c>
      <c r="L311" s="81"/>
      <c r="M311" s="68">
        <f t="shared" si="24"/>
        <v>0</v>
      </c>
    </row>
    <row r="312" spans="1:13" x14ac:dyDescent="0.25">
      <c r="A312" s="39" t="str">
        <f t="shared" si="22"/>
        <v>RURALNeurology</v>
      </c>
      <c r="B312" s="67" t="s">
        <v>19</v>
      </c>
      <c r="C312" s="57" t="s">
        <v>59</v>
      </c>
      <c r="D312" s="57" t="s">
        <v>74</v>
      </c>
      <c r="E312" s="81"/>
      <c r="F312" s="81"/>
      <c r="G312" s="81"/>
      <c r="H312" s="87">
        <f t="shared" si="20"/>
        <v>0</v>
      </c>
      <c r="I312" s="87">
        <f t="shared" si="21"/>
        <v>0</v>
      </c>
      <c r="J312" s="81"/>
      <c r="K312" s="68">
        <f t="shared" si="23"/>
        <v>0</v>
      </c>
      <c r="L312" s="81"/>
      <c r="M312" s="68">
        <f t="shared" si="24"/>
        <v>0</v>
      </c>
    </row>
    <row r="313" spans="1:13" x14ac:dyDescent="0.25">
      <c r="A313" s="39" t="str">
        <f t="shared" si="22"/>
        <v>RURALNeurosurgeons</v>
      </c>
      <c r="B313" s="67" t="s">
        <v>20</v>
      </c>
      <c r="C313" s="57" t="s">
        <v>59</v>
      </c>
      <c r="D313" s="57" t="s">
        <v>74</v>
      </c>
      <c r="E313" s="81"/>
      <c r="F313" s="81"/>
      <c r="G313" s="81"/>
      <c r="H313" s="87">
        <f t="shared" si="20"/>
        <v>0</v>
      </c>
      <c r="I313" s="87">
        <f t="shared" si="21"/>
        <v>0</v>
      </c>
      <c r="J313" s="81"/>
      <c r="K313" s="68">
        <f t="shared" si="23"/>
        <v>0</v>
      </c>
      <c r="L313" s="81"/>
      <c r="M313" s="68">
        <f t="shared" si="24"/>
        <v>0</v>
      </c>
    </row>
    <row r="314" spans="1:13" x14ac:dyDescent="0.25">
      <c r="A314" s="39" t="str">
        <f t="shared" si="22"/>
        <v>RURALOB/Gyn</v>
      </c>
      <c r="B314" s="67" t="s">
        <v>21</v>
      </c>
      <c r="C314" s="57" t="s">
        <v>59</v>
      </c>
      <c r="D314" s="57" t="s">
        <v>74</v>
      </c>
      <c r="E314" s="81"/>
      <c r="F314" s="81"/>
      <c r="G314" s="81"/>
      <c r="H314" s="87">
        <f t="shared" si="20"/>
        <v>0</v>
      </c>
      <c r="I314" s="87">
        <f t="shared" si="21"/>
        <v>0</v>
      </c>
      <c r="J314" s="81"/>
      <c r="K314" s="68">
        <f t="shared" si="23"/>
        <v>0</v>
      </c>
      <c r="L314" s="81"/>
      <c r="M314" s="68">
        <f t="shared" si="24"/>
        <v>0</v>
      </c>
    </row>
    <row r="315" spans="1:13" x14ac:dyDescent="0.25">
      <c r="A315" s="39" t="str">
        <f t="shared" si="22"/>
        <v>RURALOrthopedics</v>
      </c>
      <c r="B315" s="67" t="s">
        <v>22</v>
      </c>
      <c r="C315" s="57" t="s">
        <v>59</v>
      </c>
      <c r="D315" s="57" t="s">
        <v>74</v>
      </c>
      <c r="E315" s="81"/>
      <c r="F315" s="81"/>
      <c r="G315" s="81"/>
      <c r="H315" s="87">
        <f t="shared" si="20"/>
        <v>0</v>
      </c>
      <c r="I315" s="87">
        <f t="shared" si="21"/>
        <v>0</v>
      </c>
      <c r="J315" s="81"/>
      <c r="K315" s="68">
        <f t="shared" si="23"/>
        <v>0</v>
      </c>
      <c r="L315" s="81"/>
      <c r="M315" s="68">
        <f t="shared" si="24"/>
        <v>0</v>
      </c>
    </row>
    <row r="316" spans="1:13" x14ac:dyDescent="0.25">
      <c r="A316" s="39" t="str">
        <f t="shared" si="22"/>
        <v>RURALPediatrics</v>
      </c>
      <c r="B316" s="67" t="s">
        <v>23</v>
      </c>
      <c r="C316" s="57" t="s">
        <v>59</v>
      </c>
      <c r="D316" s="57" t="s">
        <v>74</v>
      </c>
      <c r="E316" s="81"/>
      <c r="F316" s="81"/>
      <c r="G316" s="81"/>
      <c r="H316" s="87">
        <f t="shared" si="20"/>
        <v>0</v>
      </c>
      <c r="I316" s="87">
        <f t="shared" si="21"/>
        <v>0</v>
      </c>
      <c r="J316" s="81"/>
      <c r="K316" s="68">
        <f t="shared" si="23"/>
        <v>0</v>
      </c>
      <c r="L316" s="81"/>
      <c r="M316" s="68">
        <f t="shared" si="24"/>
        <v>0</v>
      </c>
    </row>
    <row r="317" spans="1:13" x14ac:dyDescent="0.25">
      <c r="A317" s="39" t="str">
        <f t="shared" si="22"/>
        <v>RURALPhysician Assistant</v>
      </c>
      <c r="B317" s="67" t="s">
        <v>24</v>
      </c>
      <c r="C317" s="57" t="s">
        <v>59</v>
      </c>
      <c r="D317" s="57" t="s">
        <v>74</v>
      </c>
      <c r="E317" s="81"/>
      <c r="F317" s="81"/>
      <c r="G317" s="81"/>
      <c r="H317" s="87">
        <f t="shared" si="20"/>
        <v>0</v>
      </c>
      <c r="I317" s="87">
        <f t="shared" si="21"/>
        <v>0</v>
      </c>
      <c r="J317" s="81"/>
      <c r="K317" s="68">
        <f t="shared" si="23"/>
        <v>0</v>
      </c>
      <c r="L317" s="81"/>
      <c r="M317" s="68">
        <f t="shared" si="24"/>
        <v>0</v>
      </c>
    </row>
    <row r="318" spans="1:13" x14ac:dyDescent="0.25">
      <c r="A318" s="39" t="str">
        <f t="shared" si="22"/>
        <v>RURALPodiatry</v>
      </c>
      <c r="B318" s="67" t="s">
        <v>25</v>
      </c>
      <c r="C318" s="57" t="s">
        <v>59</v>
      </c>
      <c r="D318" s="57" t="s">
        <v>74</v>
      </c>
      <c r="E318" s="81"/>
      <c r="F318" s="81"/>
      <c r="G318" s="81"/>
      <c r="H318" s="87">
        <f t="shared" si="20"/>
        <v>0</v>
      </c>
      <c r="I318" s="87">
        <f t="shared" si="21"/>
        <v>0</v>
      </c>
      <c r="J318" s="81"/>
      <c r="K318" s="68">
        <f t="shared" si="23"/>
        <v>0</v>
      </c>
      <c r="L318" s="81"/>
      <c r="M318" s="68">
        <f t="shared" si="24"/>
        <v>0</v>
      </c>
    </row>
    <row r="319" spans="1:13" x14ac:dyDescent="0.25">
      <c r="A319" s="39" t="str">
        <f t="shared" si="22"/>
        <v>RURALRheumatology</v>
      </c>
      <c r="B319" s="67" t="s">
        <v>26</v>
      </c>
      <c r="C319" s="57" t="s">
        <v>59</v>
      </c>
      <c r="D319" s="57" t="s">
        <v>74</v>
      </c>
      <c r="E319" s="81"/>
      <c r="F319" s="81"/>
      <c r="G319" s="81"/>
      <c r="H319" s="87">
        <f t="shared" si="20"/>
        <v>0</v>
      </c>
      <c r="I319" s="87">
        <f t="shared" si="21"/>
        <v>0</v>
      </c>
      <c r="J319" s="81"/>
      <c r="K319" s="68">
        <f t="shared" si="23"/>
        <v>0</v>
      </c>
      <c r="L319" s="81"/>
      <c r="M319" s="68">
        <f t="shared" si="24"/>
        <v>0</v>
      </c>
    </row>
    <row r="320" spans="1:13" x14ac:dyDescent="0.25">
      <c r="A320" s="39" t="str">
        <f t="shared" si="22"/>
        <v>RURALSurgeons</v>
      </c>
      <c r="B320" s="67" t="s">
        <v>27</v>
      </c>
      <c r="C320" s="57" t="s">
        <v>59</v>
      </c>
      <c r="D320" s="57" t="s">
        <v>74</v>
      </c>
      <c r="E320" s="81"/>
      <c r="F320" s="81"/>
      <c r="G320" s="81"/>
      <c r="H320" s="87">
        <f t="shared" si="20"/>
        <v>0</v>
      </c>
      <c r="I320" s="87">
        <f t="shared" si="21"/>
        <v>0</v>
      </c>
      <c r="J320" s="81"/>
      <c r="K320" s="68">
        <f t="shared" si="23"/>
        <v>0</v>
      </c>
      <c r="L320" s="81"/>
      <c r="M320" s="68">
        <f t="shared" si="24"/>
        <v>0</v>
      </c>
    </row>
    <row r="321" spans="1:13" x14ac:dyDescent="0.25">
      <c r="A321" s="39" t="str">
        <f t="shared" si="22"/>
        <v>RURALUrology</v>
      </c>
      <c r="B321" s="67" t="s">
        <v>28</v>
      </c>
      <c r="C321" s="57" t="s">
        <v>59</v>
      </c>
      <c r="D321" s="57" t="s">
        <v>74</v>
      </c>
      <c r="E321" s="81"/>
      <c r="F321" s="81"/>
      <c r="G321" s="81"/>
      <c r="H321" s="87">
        <f t="shared" si="20"/>
        <v>0</v>
      </c>
      <c r="I321" s="87">
        <f t="shared" si="21"/>
        <v>0</v>
      </c>
      <c r="J321" s="81"/>
      <c r="K321" s="68">
        <f t="shared" si="23"/>
        <v>0</v>
      </c>
      <c r="L321" s="81"/>
      <c r="M321" s="68">
        <f t="shared" si="24"/>
        <v>0</v>
      </c>
    </row>
    <row r="322" spans="1:13" ht="25" x14ac:dyDescent="0.25">
      <c r="A322" s="39" t="str">
        <f t="shared" si="22"/>
        <v>RURALPCP including Internal Medicine, General Practice, Family Practice</v>
      </c>
      <c r="B322" s="67" t="s">
        <v>4</v>
      </c>
      <c r="C322" s="57" t="s">
        <v>59</v>
      </c>
      <c r="D322" s="57" t="s">
        <v>75</v>
      </c>
      <c r="E322" s="81"/>
      <c r="F322" s="81"/>
      <c r="G322" s="81"/>
      <c r="H322" s="87">
        <f t="shared" si="20"/>
        <v>0</v>
      </c>
      <c r="I322" s="87">
        <f t="shared" si="21"/>
        <v>0</v>
      </c>
      <c r="J322" s="81"/>
      <c r="K322" s="68">
        <f t="shared" si="23"/>
        <v>0</v>
      </c>
      <c r="L322" s="81"/>
      <c r="M322" s="68">
        <f t="shared" si="24"/>
        <v>0</v>
      </c>
    </row>
    <row r="323" spans="1:13" x14ac:dyDescent="0.25">
      <c r="A323" s="39" t="str">
        <f t="shared" si="22"/>
        <v>RURALPharmacies</v>
      </c>
      <c r="B323" s="67" t="s">
        <v>5</v>
      </c>
      <c r="C323" s="57" t="s">
        <v>59</v>
      </c>
      <c r="D323" s="57" t="s">
        <v>75</v>
      </c>
      <c r="E323" s="81"/>
      <c r="F323" s="81"/>
      <c r="G323" s="81"/>
      <c r="H323" s="87">
        <f t="shared" si="20"/>
        <v>0</v>
      </c>
      <c r="I323" s="87">
        <f t="shared" si="21"/>
        <v>0</v>
      </c>
      <c r="J323" s="81"/>
      <c r="K323" s="68">
        <f t="shared" si="23"/>
        <v>0</v>
      </c>
      <c r="L323" s="81"/>
      <c r="M323" s="68">
        <f t="shared" si="24"/>
        <v>0</v>
      </c>
    </row>
    <row r="324" spans="1:13" x14ac:dyDescent="0.25">
      <c r="A324" s="39" t="str">
        <f t="shared" si="22"/>
        <v>RURALFQHC - PCP Only</v>
      </c>
      <c r="B324" s="67" t="s">
        <v>6</v>
      </c>
      <c r="C324" s="57" t="s">
        <v>59</v>
      </c>
      <c r="D324" s="57" t="s">
        <v>75</v>
      </c>
      <c r="E324" s="81"/>
      <c r="F324" s="81"/>
      <c r="G324" s="81"/>
      <c r="H324" s="87">
        <f t="shared" si="20"/>
        <v>0</v>
      </c>
      <c r="I324" s="87">
        <f t="shared" si="21"/>
        <v>0</v>
      </c>
      <c r="J324" s="81"/>
      <c r="K324" s="68">
        <f t="shared" si="23"/>
        <v>0</v>
      </c>
      <c r="L324" s="81"/>
      <c r="M324" s="68">
        <f t="shared" si="24"/>
        <v>0</v>
      </c>
    </row>
    <row r="325" spans="1:13" x14ac:dyDescent="0.25">
      <c r="A325" s="39" t="str">
        <f t="shared" si="22"/>
        <v>RURALCardiology</v>
      </c>
      <c r="B325" s="67" t="s">
        <v>8</v>
      </c>
      <c r="C325" s="57" t="s">
        <v>59</v>
      </c>
      <c r="D325" s="57" t="s">
        <v>75</v>
      </c>
      <c r="E325" s="81"/>
      <c r="F325" s="81"/>
      <c r="G325" s="81"/>
      <c r="H325" s="87">
        <f t="shared" si="20"/>
        <v>0</v>
      </c>
      <c r="I325" s="87">
        <f t="shared" si="21"/>
        <v>0</v>
      </c>
      <c r="J325" s="81"/>
      <c r="K325" s="68">
        <f t="shared" si="23"/>
        <v>0</v>
      </c>
      <c r="L325" s="81"/>
      <c r="M325" s="68">
        <f t="shared" si="24"/>
        <v>0</v>
      </c>
    </row>
    <row r="326" spans="1:13" x14ac:dyDescent="0.25">
      <c r="A326" s="39" t="str">
        <f t="shared" si="22"/>
        <v>RURALCertified Nurse Practitioner</v>
      </c>
      <c r="B326" s="67" t="s">
        <v>9</v>
      </c>
      <c r="C326" s="57" t="s">
        <v>59</v>
      </c>
      <c r="D326" s="57" t="s">
        <v>75</v>
      </c>
      <c r="E326" s="81"/>
      <c r="F326" s="81"/>
      <c r="G326" s="81"/>
      <c r="H326" s="87">
        <f t="shared" si="20"/>
        <v>0</v>
      </c>
      <c r="I326" s="87">
        <f t="shared" si="21"/>
        <v>0</v>
      </c>
      <c r="J326" s="81"/>
      <c r="K326" s="68">
        <f t="shared" si="23"/>
        <v>0</v>
      </c>
      <c r="L326" s="81"/>
      <c r="M326" s="68">
        <f t="shared" si="24"/>
        <v>0</v>
      </c>
    </row>
    <row r="327" spans="1:13" x14ac:dyDescent="0.25">
      <c r="A327" s="39" t="str">
        <f t="shared" si="22"/>
        <v>RURALCertified Midwives</v>
      </c>
      <c r="B327" s="67" t="s">
        <v>10</v>
      </c>
      <c r="C327" s="57" t="s">
        <v>59</v>
      </c>
      <c r="D327" s="57" t="s">
        <v>75</v>
      </c>
      <c r="E327" s="81"/>
      <c r="F327" s="81"/>
      <c r="G327" s="81"/>
      <c r="H327" s="87">
        <f t="shared" si="20"/>
        <v>0</v>
      </c>
      <c r="I327" s="87">
        <f t="shared" si="21"/>
        <v>0</v>
      </c>
      <c r="J327" s="81"/>
      <c r="K327" s="68">
        <f t="shared" si="23"/>
        <v>0</v>
      </c>
      <c r="L327" s="81"/>
      <c r="M327" s="68">
        <f t="shared" si="24"/>
        <v>0</v>
      </c>
    </row>
    <row r="328" spans="1:13" x14ac:dyDescent="0.25">
      <c r="A328" s="39" t="str">
        <f t="shared" si="22"/>
        <v>RURALDermatology</v>
      </c>
      <c r="B328" s="67" t="s">
        <v>11</v>
      </c>
      <c r="C328" s="57" t="s">
        <v>59</v>
      </c>
      <c r="D328" s="57" t="s">
        <v>75</v>
      </c>
      <c r="E328" s="81"/>
      <c r="F328" s="81"/>
      <c r="G328" s="81"/>
      <c r="H328" s="87">
        <f t="shared" si="20"/>
        <v>0</v>
      </c>
      <c r="I328" s="87">
        <f t="shared" si="21"/>
        <v>0</v>
      </c>
      <c r="J328" s="81"/>
      <c r="K328" s="68">
        <f t="shared" si="23"/>
        <v>0</v>
      </c>
      <c r="L328" s="81"/>
      <c r="M328" s="68">
        <f t="shared" si="24"/>
        <v>0</v>
      </c>
    </row>
    <row r="329" spans="1:13" x14ac:dyDescent="0.25">
      <c r="A329" s="39" t="str">
        <f t="shared" si="22"/>
        <v>RURALDental</v>
      </c>
      <c r="B329" s="67" t="s">
        <v>12</v>
      </c>
      <c r="C329" s="57" t="s">
        <v>59</v>
      </c>
      <c r="D329" s="57" t="s">
        <v>75</v>
      </c>
      <c r="E329" s="81"/>
      <c r="F329" s="81"/>
      <c r="G329" s="81"/>
      <c r="H329" s="87">
        <f t="shared" si="20"/>
        <v>0</v>
      </c>
      <c r="I329" s="87">
        <f t="shared" si="21"/>
        <v>0</v>
      </c>
      <c r="J329" s="81"/>
      <c r="K329" s="68">
        <f t="shared" si="23"/>
        <v>0</v>
      </c>
      <c r="L329" s="81"/>
      <c r="M329" s="68">
        <f t="shared" si="24"/>
        <v>0</v>
      </c>
    </row>
    <row r="330" spans="1:13" x14ac:dyDescent="0.25">
      <c r="A330" s="39" t="str">
        <f t="shared" si="22"/>
        <v>RURALEndocrinology</v>
      </c>
      <c r="B330" s="67" t="s">
        <v>13</v>
      </c>
      <c r="C330" s="57" t="s">
        <v>59</v>
      </c>
      <c r="D330" s="57" t="s">
        <v>75</v>
      </c>
      <c r="E330" s="81"/>
      <c r="F330" s="81"/>
      <c r="G330" s="81"/>
      <c r="H330" s="87">
        <f t="shared" ref="H330:H393" si="25">F330+G330</f>
        <v>0</v>
      </c>
      <c r="I330" s="87">
        <f t="shared" ref="I330:I393" si="26">J330+L330</f>
        <v>0</v>
      </c>
      <c r="J330" s="81"/>
      <c r="K330" s="68">
        <f t="shared" si="23"/>
        <v>0</v>
      </c>
      <c r="L330" s="81"/>
      <c r="M330" s="68">
        <f t="shared" si="24"/>
        <v>0</v>
      </c>
    </row>
    <row r="331" spans="1:13" x14ac:dyDescent="0.25">
      <c r="A331" s="39" t="str">
        <f t="shared" ref="A331:A394" si="27">C331&amp;B331</f>
        <v>RURALENT</v>
      </c>
      <c r="B331" s="67" t="s">
        <v>14</v>
      </c>
      <c r="C331" s="57" t="s">
        <v>59</v>
      </c>
      <c r="D331" s="57" t="s">
        <v>75</v>
      </c>
      <c r="E331" s="81"/>
      <c r="F331" s="81"/>
      <c r="G331" s="81"/>
      <c r="H331" s="87">
        <f t="shared" si="25"/>
        <v>0</v>
      </c>
      <c r="I331" s="87">
        <f t="shared" si="26"/>
        <v>0</v>
      </c>
      <c r="J331" s="81"/>
      <c r="K331" s="68">
        <f t="shared" ref="K331:K394" si="28">IFERROR(ROUND(J331/$I331,3),0)</f>
        <v>0</v>
      </c>
      <c r="L331" s="81"/>
      <c r="M331" s="68">
        <f t="shared" ref="M331:M394" si="29">IFERROR(ROUND(L331/$I331,3),0)</f>
        <v>0</v>
      </c>
    </row>
    <row r="332" spans="1:13" x14ac:dyDescent="0.25">
      <c r="A332" s="39" t="str">
        <f t="shared" si="27"/>
        <v>RURALFQHC</v>
      </c>
      <c r="B332" s="67" t="s">
        <v>15</v>
      </c>
      <c r="C332" s="57" t="s">
        <v>59</v>
      </c>
      <c r="D332" s="57" t="s">
        <v>75</v>
      </c>
      <c r="E332" s="81"/>
      <c r="F332" s="81"/>
      <c r="G332" s="81"/>
      <c r="H332" s="87">
        <f t="shared" si="25"/>
        <v>0</v>
      </c>
      <c r="I332" s="87">
        <f t="shared" si="26"/>
        <v>0</v>
      </c>
      <c r="J332" s="81"/>
      <c r="K332" s="68">
        <f t="shared" si="28"/>
        <v>0</v>
      </c>
      <c r="L332" s="81"/>
      <c r="M332" s="68">
        <f t="shared" si="29"/>
        <v>0</v>
      </c>
    </row>
    <row r="333" spans="1:13" x14ac:dyDescent="0.25">
      <c r="A333" s="39" t="str">
        <f t="shared" si="27"/>
        <v>RURALRHC</v>
      </c>
      <c r="B333" s="69" t="s">
        <v>16</v>
      </c>
      <c r="C333" s="57" t="s">
        <v>59</v>
      </c>
      <c r="D333" s="57" t="s">
        <v>75</v>
      </c>
      <c r="E333" s="81"/>
      <c r="F333" s="81"/>
      <c r="G333" s="81"/>
      <c r="H333" s="87">
        <f t="shared" si="25"/>
        <v>0</v>
      </c>
      <c r="I333" s="87">
        <f t="shared" si="26"/>
        <v>0</v>
      </c>
      <c r="J333" s="81"/>
      <c r="K333" s="68">
        <f t="shared" si="28"/>
        <v>0</v>
      </c>
      <c r="L333" s="81"/>
      <c r="M333" s="68">
        <f t="shared" si="29"/>
        <v>0</v>
      </c>
    </row>
    <row r="334" spans="1:13" x14ac:dyDescent="0.25">
      <c r="A334" s="39" t="str">
        <f t="shared" si="27"/>
        <v>RURALHematology/Oncology</v>
      </c>
      <c r="B334" s="67" t="s">
        <v>17</v>
      </c>
      <c r="C334" s="57" t="s">
        <v>59</v>
      </c>
      <c r="D334" s="57" t="s">
        <v>75</v>
      </c>
      <c r="E334" s="81"/>
      <c r="F334" s="81"/>
      <c r="G334" s="81"/>
      <c r="H334" s="87">
        <f t="shared" si="25"/>
        <v>0</v>
      </c>
      <c r="I334" s="87">
        <f t="shared" si="26"/>
        <v>0</v>
      </c>
      <c r="J334" s="81"/>
      <c r="K334" s="68">
        <f t="shared" si="28"/>
        <v>0</v>
      </c>
      <c r="L334" s="81"/>
      <c r="M334" s="68">
        <f t="shared" si="29"/>
        <v>0</v>
      </c>
    </row>
    <row r="335" spans="1:13" x14ac:dyDescent="0.25">
      <c r="A335" s="39" t="str">
        <f t="shared" si="27"/>
        <v>RURALI/T/U</v>
      </c>
      <c r="B335" s="69" t="s">
        <v>18</v>
      </c>
      <c r="C335" s="57" t="s">
        <v>59</v>
      </c>
      <c r="D335" s="57" t="s">
        <v>75</v>
      </c>
      <c r="E335" s="81"/>
      <c r="F335" s="81"/>
      <c r="G335" s="81"/>
      <c r="H335" s="87">
        <f t="shared" si="25"/>
        <v>0</v>
      </c>
      <c r="I335" s="87">
        <f t="shared" si="26"/>
        <v>0</v>
      </c>
      <c r="J335" s="81"/>
      <c r="K335" s="68">
        <f t="shared" si="28"/>
        <v>0</v>
      </c>
      <c r="L335" s="81"/>
      <c r="M335" s="68">
        <f t="shared" si="29"/>
        <v>0</v>
      </c>
    </row>
    <row r="336" spans="1:13" x14ac:dyDescent="0.25">
      <c r="A336" s="39" t="str">
        <f t="shared" si="27"/>
        <v>RURALNeurology</v>
      </c>
      <c r="B336" s="67" t="s">
        <v>19</v>
      </c>
      <c r="C336" s="57" t="s">
        <v>59</v>
      </c>
      <c r="D336" s="57" t="s">
        <v>75</v>
      </c>
      <c r="E336" s="81"/>
      <c r="F336" s="81"/>
      <c r="G336" s="81"/>
      <c r="H336" s="87">
        <f t="shared" si="25"/>
        <v>0</v>
      </c>
      <c r="I336" s="87">
        <f t="shared" si="26"/>
        <v>0</v>
      </c>
      <c r="J336" s="81"/>
      <c r="K336" s="68">
        <f t="shared" si="28"/>
        <v>0</v>
      </c>
      <c r="L336" s="81"/>
      <c r="M336" s="68">
        <f t="shared" si="29"/>
        <v>0</v>
      </c>
    </row>
    <row r="337" spans="1:13" x14ac:dyDescent="0.25">
      <c r="A337" s="39" t="str">
        <f t="shared" si="27"/>
        <v>RURALNeurosurgeons</v>
      </c>
      <c r="B337" s="67" t="s">
        <v>20</v>
      </c>
      <c r="C337" s="57" t="s">
        <v>59</v>
      </c>
      <c r="D337" s="57" t="s">
        <v>75</v>
      </c>
      <c r="E337" s="81"/>
      <c r="F337" s="81"/>
      <c r="G337" s="81"/>
      <c r="H337" s="87">
        <f t="shared" si="25"/>
        <v>0</v>
      </c>
      <c r="I337" s="87">
        <f t="shared" si="26"/>
        <v>0</v>
      </c>
      <c r="J337" s="81"/>
      <c r="K337" s="68">
        <f t="shared" si="28"/>
        <v>0</v>
      </c>
      <c r="L337" s="81"/>
      <c r="M337" s="68">
        <f t="shared" si="29"/>
        <v>0</v>
      </c>
    </row>
    <row r="338" spans="1:13" x14ac:dyDescent="0.25">
      <c r="A338" s="39" t="str">
        <f t="shared" si="27"/>
        <v>RURALOB/Gyn</v>
      </c>
      <c r="B338" s="67" t="s">
        <v>21</v>
      </c>
      <c r="C338" s="57" t="s">
        <v>59</v>
      </c>
      <c r="D338" s="57" t="s">
        <v>75</v>
      </c>
      <c r="E338" s="81"/>
      <c r="F338" s="81"/>
      <c r="G338" s="81"/>
      <c r="H338" s="87">
        <f t="shared" si="25"/>
        <v>0</v>
      </c>
      <c r="I338" s="87">
        <f t="shared" si="26"/>
        <v>0</v>
      </c>
      <c r="J338" s="81"/>
      <c r="K338" s="68">
        <f t="shared" si="28"/>
        <v>0</v>
      </c>
      <c r="L338" s="81"/>
      <c r="M338" s="68">
        <f t="shared" si="29"/>
        <v>0</v>
      </c>
    </row>
    <row r="339" spans="1:13" x14ac:dyDescent="0.25">
      <c r="A339" s="39" t="str">
        <f t="shared" si="27"/>
        <v>RURALOrthopedics</v>
      </c>
      <c r="B339" s="67" t="s">
        <v>22</v>
      </c>
      <c r="C339" s="57" t="s">
        <v>59</v>
      </c>
      <c r="D339" s="57" t="s">
        <v>75</v>
      </c>
      <c r="E339" s="81"/>
      <c r="F339" s="81"/>
      <c r="G339" s="81"/>
      <c r="H339" s="87">
        <f t="shared" si="25"/>
        <v>0</v>
      </c>
      <c r="I339" s="87">
        <f t="shared" si="26"/>
        <v>0</v>
      </c>
      <c r="J339" s="81"/>
      <c r="K339" s="68">
        <f t="shared" si="28"/>
        <v>0</v>
      </c>
      <c r="L339" s="81"/>
      <c r="M339" s="68">
        <f t="shared" si="29"/>
        <v>0</v>
      </c>
    </row>
    <row r="340" spans="1:13" x14ac:dyDescent="0.25">
      <c r="A340" s="39" t="str">
        <f t="shared" si="27"/>
        <v>RURALPediatrics</v>
      </c>
      <c r="B340" s="67" t="s">
        <v>23</v>
      </c>
      <c r="C340" s="57" t="s">
        <v>59</v>
      </c>
      <c r="D340" s="57" t="s">
        <v>75</v>
      </c>
      <c r="E340" s="81"/>
      <c r="F340" s="81"/>
      <c r="G340" s="81"/>
      <c r="H340" s="87">
        <f t="shared" si="25"/>
        <v>0</v>
      </c>
      <c r="I340" s="87">
        <f t="shared" si="26"/>
        <v>0</v>
      </c>
      <c r="J340" s="81"/>
      <c r="K340" s="68">
        <f t="shared" si="28"/>
        <v>0</v>
      </c>
      <c r="L340" s="81"/>
      <c r="M340" s="68">
        <f t="shared" si="29"/>
        <v>0</v>
      </c>
    </row>
    <row r="341" spans="1:13" x14ac:dyDescent="0.25">
      <c r="A341" s="39" t="str">
        <f t="shared" si="27"/>
        <v>RURALPhysician Assistant</v>
      </c>
      <c r="B341" s="67" t="s">
        <v>24</v>
      </c>
      <c r="C341" s="57" t="s">
        <v>59</v>
      </c>
      <c r="D341" s="57" t="s">
        <v>75</v>
      </c>
      <c r="E341" s="81"/>
      <c r="F341" s="81"/>
      <c r="G341" s="81"/>
      <c r="H341" s="87">
        <f t="shared" si="25"/>
        <v>0</v>
      </c>
      <c r="I341" s="87">
        <f t="shared" si="26"/>
        <v>0</v>
      </c>
      <c r="J341" s="81"/>
      <c r="K341" s="68">
        <f t="shared" si="28"/>
        <v>0</v>
      </c>
      <c r="L341" s="81"/>
      <c r="M341" s="68">
        <f t="shared" si="29"/>
        <v>0</v>
      </c>
    </row>
    <row r="342" spans="1:13" x14ac:dyDescent="0.25">
      <c r="A342" s="39" t="str">
        <f t="shared" si="27"/>
        <v>RURALPodiatry</v>
      </c>
      <c r="B342" s="67" t="s">
        <v>25</v>
      </c>
      <c r="C342" s="57" t="s">
        <v>59</v>
      </c>
      <c r="D342" s="57" t="s">
        <v>75</v>
      </c>
      <c r="E342" s="81"/>
      <c r="F342" s="81"/>
      <c r="G342" s="81"/>
      <c r="H342" s="87">
        <f t="shared" si="25"/>
        <v>0</v>
      </c>
      <c r="I342" s="87">
        <f t="shared" si="26"/>
        <v>0</v>
      </c>
      <c r="J342" s="81"/>
      <c r="K342" s="68">
        <f t="shared" si="28"/>
        <v>0</v>
      </c>
      <c r="L342" s="81"/>
      <c r="M342" s="68">
        <f t="shared" si="29"/>
        <v>0</v>
      </c>
    </row>
    <row r="343" spans="1:13" x14ac:dyDescent="0.25">
      <c r="A343" s="39" t="str">
        <f t="shared" si="27"/>
        <v>RURALRheumatology</v>
      </c>
      <c r="B343" s="67" t="s">
        <v>26</v>
      </c>
      <c r="C343" s="57" t="s">
        <v>59</v>
      </c>
      <c r="D343" s="57" t="s">
        <v>75</v>
      </c>
      <c r="E343" s="81"/>
      <c r="F343" s="81"/>
      <c r="G343" s="81"/>
      <c r="H343" s="87">
        <f t="shared" si="25"/>
        <v>0</v>
      </c>
      <c r="I343" s="87">
        <f t="shared" si="26"/>
        <v>0</v>
      </c>
      <c r="J343" s="81"/>
      <c r="K343" s="68">
        <f t="shared" si="28"/>
        <v>0</v>
      </c>
      <c r="L343" s="81"/>
      <c r="M343" s="68">
        <f t="shared" si="29"/>
        <v>0</v>
      </c>
    </row>
    <row r="344" spans="1:13" x14ac:dyDescent="0.25">
      <c r="A344" s="39" t="str">
        <f t="shared" si="27"/>
        <v>RURALSurgeons</v>
      </c>
      <c r="B344" s="67" t="s">
        <v>27</v>
      </c>
      <c r="C344" s="57" t="s">
        <v>59</v>
      </c>
      <c r="D344" s="57" t="s">
        <v>75</v>
      </c>
      <c r="E344" s="81"/>
      <c r="F344" s="81"/>
      <c r="G344" s="81"/>
      <c r="H344" s="87">
        <f t="shared" si="25"/>
        <v>0</v>
      </c>
      <c r="I344" s="87">
        <f t="shared" si="26"/>
        <v>0</v>
      </c>
      <c r="J344" s="81"/>
      <c r="K344" s="68">
        <f t="shared" si="28"/>
        <v>0</v>
      </c>
      <c r="L344" s="81"/>
      <c r="M344" s="68">
        <f t="shared" si="29"/>
        <v>0</v>
      </c>
    </row>
    <row r="345" spans="1:13" x14ac:dyDescent="0.25">
      <c r="A345" s="39" t="str">
        <f t="shared" si="27"/>
        <v>RURALUrology</v>
      </c>
      <c r="B345" s="67" t="s">
        <v>28</v>
      </c>
      <c r="C345" s="57" t="s">
        <v>59</v>
      </c>
      <c r="D345" s="57" t="s">
        <v>75</v>
      </c>
      <c r="E345" s="81"/>
      <c r="F345" s="81"/>
      <c r="G345" s="81"/>
      <c r="H345" s="87">
        <f t="shared" si="25"/>
        <v>0</v>
      </c>
      <c r="I345" s="87">
        <f t="shared" si="26"/>
        <v>0</v>
      </c>
      <c r="J345" s="81"/>
      <c r="K345" s="68">
        <f t="shared" si="28"/>
        <v>0</v>
      </c>
      <c r="L345" s="81"/>
      <c r="M345" s="68">
        <f t="shared" si="29"/>
        <v>0</v>
      </c>
    </row>
    <row r="346" spans="1:13" ht="25" x14ac:dyDescent="0.25">
      <c r="A346" s="39" t="str">
        <f t="shared" si="27"/>
        <v>RURALPCP including Internal Medicine, General Practice, Family Practice</v>
      </c>
      <c r="B346" s="67" t="s">
        <v>4</v>
      </c>
      <c r="C346" s="57" t="s">
        <v>59</v>
      </c>
      <c r="D346" s="57" t="s">
        <v>76</v>
      </c>
      <c r="E346" s="81"/>
      <c r="F346" s="81"/>
      <c r="G346" s="81"/>
      <c r="H346" s="87">
        <f t="shared" si="25"/>
        <v>0</v>
      </c>
      <c r="I346" s="87">
        <f t="shared" si="26"/>
        <v>0</v>
      </c>
      <c r="J346" s="81"/>
      <c r="K346" s="68">
        <f t="shared" si="28"/>
        <v>0</v>
      </c>
      <c r="L346" s="81"/>
      <c r="M346" s="68">
        <f t="shared" si="29"/>
        <v>0</v>
      </c>
    </row>
    <row r="347" spans="1:13" x14ac:dyDescent="0.25">
      <c r="A347" s="39" t="str">
        <f t="shared" si="27"/>
        <v>RURALPharmacies</v>
      </c>
      <c r="B347" s="67" t="s">
        <v>5</v>
      </c>
      <c r="C347" s="57" t="s">
        <v>59</v>
      </c>
      <c r="D347" s="57" t="s">
        <v>76</v>
      </c>
      <c r="E347" s="81"/>
      <c r="F347" s="81"/>
      <c r="G347" s="81"/>
      <c r="H347" s="87">
        <f t="shared" si="25"/>
        <v>0</v>
      </c>
      <c r="I347" s="87">
        <f t="shared" si="26"/>
        <v>0</v>
      </c>
      <c r="J347" s="81"/>
      <c r="K347" s="68">
        <f t="shared" si="28"/>
        <v>0</v>
      </c>
      <c r="L347" s="81"/>
      <c r="M347" s="68">
        <f t="shared" si="29"/>
        <v>0</v>
      </c>
    </row>
    <row r="348" spans="1:13" x14ac:dyDescent="0.25">
      <c r="A348" s="39" t="str">
        <f t="shared" si="27"/>
        <v>RURALFQHC - PCP Only</v>
      </c>
      <c r="B348" s="67" t="s">
        <v>6</v>
      </c>
      <c r="C348" s="57" t="s">
        <v>59</v>
      </c>
      <c r="D348" s="57" t="s">
        <v>76</v>
      </c>
      <c r="E348" s="81"/>
      <c r="F348" s="81"/>
      <c r="G348" s="81"/>
      <c r="H348" s="87">
        <f t="shared" si="25"/>
        <v>0</v>
      </c>
      <c r="I348" s="87">
        <f t="shared" si="26"/>
        <v>0</v>
      </c>
      <c r="J348" s="81"/>
      <c r="K348" s="68">
        <f t="shared" si="28"/>
        <v>0</v>
      </c>
      <c r="L348" s="81"/>
      <c r="M348" s="68">
        <f t="shared" si="29"/>
        <v>0</v>
      </c>
    </row>
    <row r="349" spans="1:13" x14ac:dyDescent="0.25">
      <c r="A349" s="39" t="str">
        <f t="shared" si="27"/>
        <v>RURALCardiology</v>
      </c>
      <c r="B349" s="67" t="s">
        <v>8</v>
      </c>
      <c r="C349" s="57" t="s">
        <v>59</v>
      </c>
      <c r="D349" s="57" t="s">
        <v>76</v>
      </c>
      <c r="E349" s="81"/>
      <c r="F349" s="81"/>
      <c r="G349" s="81"/>
      <c r="H349" s="87">
        <f t="shared" si="25"/>
        <v>0</v>
      </c>
      <c r="I349" s="87">
        <f t="shared" si="26"/>
        <v>0</v>
      </c>
      <c r="J349" s="81"/>
      <c r="K349" s="68">
        <f t="shared" si="28"/>
        <v>0</v>
      </c>
      <c r="L349" s="81"/>
      <c r="M349" s="68">
        <f t="shared" si="29"/>
        <v>0</v>
      </c>
    </row>
    <row r="350" spans="1:13" x14ac:dyDescent="0.25">
      <c r="A350" s="39" t="str">
        <f t="shared" si="27"/>
        <v>RURALCertified Nurse Practitioner</v>
      </c>
      <c r="B350" s="67" t="s">
        <v>9</v>
      </c>
      <c r="C350" s="57" t="s">
        <v>59</v>
      </c>
      <c r="D350" s="57" t="s">
        <v>76</v>
      </c>
      <c r="E350" s="81"/>
      <c r="F350" s="81"/>
      <c r="G350" s="81"/>
      <c r="H350" s="87">
        <f t="shared" si="25"/>
        <v>0</v>
      </c>
      <c r="I350" s="87">
        <f t="shared" si="26"/>
        <v>0</v>
      </c>
      <c r="J350" s="81"/>
      <c r="K350" s="68">
        <f t="shared" si="28"/>
        <v>0</v>
      </c>
      <c r="L350" s="81"/>
      <c r="M350" s="68">
        <f t="shared" si="29"/>
        <v>0</v>
      </c>
    </row>
    <row r="351" spans="1:13" x14ac:dyDescent="0.25">
      <c r="A351" s="39" t="str">
        <f t="shared" si="27"/>
        <v>RURALCertified Midwives</v>
      </c>
      <c r="B351" s="67" t="s">
        <v>10</v>
      </c>
      <c r="C351" s="57" t="s">
        <v>59</v>
      </c>
      <c r="D351" s="57" t="s">
        <v>76</v>
      </c>
      <c r="E351" s="81"/>
      <c r="F351" s="81"/>
      <c r="G351" s="81"/>
      <c r="H351" s="87">
        <f t="shared" si="25"/>
        <v>0</v>
      </c>
      <c r="I351" s="87">
        <f t="shared" si="26"/>
        <v>0</v>
      </c>
      <c r="J351" s="81"/>
      <c r="K351" s="68">
        <f t="shared" si="28"/>
        <v>0</v>
      </c>
      <c r="L351" s="81"/>
      <c r="M351" s="68">
        <f t="shared" si="29"/>
        <v>0</v>
      </c>
    </row>
    <row r="352" spans="1:13" x14ac:dyDescent="0.25">
      <c r="A352" s="39" t="str">
        <f t="shared" si="27"/>
        <v>RURALDermatology</v>
      </c>
      <c r="B352" s="67" t="s">
        <v>11</v>
      </c>
      <c r="C352" s="57" t="s">
        <v>59</v>
      </c>
      <c r="D352" s="57" t="s">
        <v>76</v>
      </c>
      <c r="E352" s="81"/>
      <c r="F352" s="81"/>
      <c r="G352" s="81"/>
      <c r="H352" s="87">
        <f t="shared" si="25"/>
        <v>0</v>
      </c>
      <c r="I352" s="87">
        <f t="shared" si="26"/>
        <v>0</v>
      </c>
      <c r="J352" s="81"/>
      <c r="K352" s="68">
        <f t="shared" si="28"/>
        <v>0</v>
      </c>
      <c r="L352" s="81"/>
      <c r="M352" s="68">
        <f t="shared" si="29"/>
        <v>0</v>
      </c>
    </row>
    <row r="353" spans="1:13" x14ac:dyDescent="0.25">
      <c r="A353" s="39" t="str">
        <f t="shared" si="27"/>
        <v>RURALDental</v>
      </c>
      <c r="B353" s="67" t="s">
        <v>12</v>
      </c>
      <c r="C353" s="57" t="s">
        <v>59</v>
      </c>
      <c r="D353" s="57" t="s">
        <v>76</v>
      </c>
      <c r="E353" s="81"/>
      <c r="F353" s="81"/>
      <c r="G353" s="81"/>
      <c r="H353" s="87">
        <f t="shared" si="25"/>
        <v>0</v>
      </c>
      <c r="I353" s="87">
        <f t="shared" si="26"/>
        <v>0</v>
      </c>
      <c r="J353" s="81"/>
      <c r="K353" s="68">
        <f t="shared" si="28"/>
        <v>0</v>
      </c>
      <c r="L353" s="81"/>
      <c r="M353" s="68">
        <f t="shared" si="29"/>
        <v>0</v>
      </c>
    </row>
    <row r="354" spans="1:13" x14ac:dyDescent="0.25">
      <c r="A354" s="39" t="str">
        <f t="shared" si="27"/>
        <v>RURALEndocrinology</v>
      </c>
      <c r="B354" s="67" t="s">
        <v>13</v>
      </c>
      <c r="C354" s="57" t="s">
        <v>59</v>
      </c>
      <c r="D354" s="57" t="s">
        <v>76</v>
      </c>
      <c r="E354" s="81"/>
      <c r="F354" s="81"/>
      <c r="G354" s="81"/>
      <c r="H354" s="87">
        <f t="shared" si="25"/>
        <v>0</v>
      </c>
      <c r="I354" s="87">
        <f t="shared" si="26"/>
        <v>0</v>
      </c>
      <c r="J354" s="81"/>
      <c r="K354" s="68">
        <f t="shared" si="28"/>
        <v>0</v>
      </c>
      <c r="L354" s="81"/>
      <c r="M354" s="68">
        <f t="shared" si="29"/>
        <v>0</v>
      </c>
    </row>
    <row r="355" spans="1:13" x14ac:dyDescent="0.25">
      <c r="A355" s="39" t="str">
        <f t="shared" si="27"/>
        <v>RURALENT</v>
      </c>
      <c r="B355" s="67" t="s">
        <v>14</v>
      </c>
      <c r="C355" s="57" t="s">
        <v>59</v>
      </c>
      <c r="D355" s="57" t="s">
        <v>76</v>
      </c>
      <c r="E355" s="81"/>
      <c r="F355" s="81"/>
      <c r="G355" s="81"/>
      <c r="H355" s="87">
        <f t="shared" si="25"/>
        <v>0</v>
      </c>
      <c r="I355" s="87">
        <f t="shared" si="26"/>
        <v>0</v>
      </c>
      <c r="J355" s="81"/>
      <c r="K355" s="68">
        <f t="shared" si="28"/>
        <v>0</v>
      </c>
      <c r="L355" s="81"/>
      <c r="M355" s="68">
        <f t="shared" si="29"/>
        <v>0</v>
      </c>
    </row>
    <row r="356" spans="1:13" x14ac:dyDescent="0.25">
      <c r="A356" s="39" t="str">
        <f t="shared" si="27"/>
        <v>RURALFQHC</v>
      </c>
      <c r="B356" s="67" t="s">
        <v>15</v>
      </c>
      <c r="C356" s="57" t="s">
        <v>59</v>
      </c>
      <c r="D356" s="57" t="s">
        <v>76</v>
      </c>
      <c r="E356" s="81"/>
      <c r="F356" s="81"/>
      <c r="G356" s="81"/>
      <c r="H356" s="87">
        <f t="shared" si="25"/>
        <v>0</v>
      </c>
      <c r="I356" s="87">
        <f t="shared" si="26"/>
        <v>0</v>
      </c>
      <c r="J356" s="81"/>
      <c r="K356" s="68">
        <f t="shared" si="28"/>
        <v>0</v>
      </c>
      <c r="L356" s="81"/>
      <c r="M356" s="68">
        <f t="shared" si="29"/>
        <v>0</v>
      </c>
    </row>
    <row r="357" spans="1:13" x14ac:dyDescent="0.25">
      <c r="A357" s="39" t="str">
        <f t="shared" si="27"/>
        <v>RURALRHC</v>
      </c>
      <c r="B357" s="69" t="s">
        <v>16</v>
      </c>
      <c r="C357" s="57" t="s">
        <v>59</v>
      </c>
      <c r="D357" s="57" t="s">
        <v>76</v>
      </c>
      <c r="E357" s="81"/>
      <c r="F357" s="81"/>
      <c r="G357" s="81"/>
      <c r="H357" s="87">
        <f t="shared" si="25"/>
        <v>0</v>
      </c>
      <c r="I357" s="87">
        <f t="shared" si="26"/>
        <v>0</v>
      </c>
      <c r="J357" s="81"/>
      <c r="K357" s="68">
        <f t="shared" si="28"/>
        <v>0</v>
      </c>
      <c r="L357" s="81"/>
      <c r="M357" s="68">
        <f t="shared" si="29"/>
        <v>0</v>
      </c>
    </row>
    <row r="358" spans="1:13" x14ac:dyDescent="0.25">
      <c r="A358" s="39" t="str">
        <f t="shared" si="27"/>
        <v>RURALHematology/Oncology</v>
      </c>
      <c r="B358" s="67" t="s">
        <v>17</v>
      </c>
      <c r="C358" s="57" t="s">
        <v>59</v>
      </c>
      <c r="D358" s="57" t="s">
        <v>76</v>
      </c>
      <c r="E358" s="81"/>
      <c r="F358" s="81"/>
      <c r="G358" s="81"/>
      <c r="H358" s="87">
        <f t="shared" si="25"/>
        <v>0</v>
      </c>
      <c r="I358" s="87">
        <f t="shared" si="26"/>
        <v>0</v>
      </c>
      <c r="J358" s="81"/>
      <c r="K358" s="68">
        <f t="shared" si="28"/>
        <v>0</v>
      </c>
      <c r="L358" s="81"/>
      <c r="M358" s="68">
        <f t="shared" si="29"/>
        <v>0</v>
      </c>
    </row>
    <row r="359" spans="1:13" x14ac:dyDescent="0.25">
      <c r="A359" s="39" t="str">
        <f t="shared" si="27"/>
        <v>RURALI/T/U</v>
      </c>
      <c r="B359" s="69" t="s">
        <v>18</v>
      </c>
      <c r="C359" s="57" t="s">
        <v>59</v>
      </c>
      <c r="D359" s="57" t="s">
        <v>76</v>
      </c>
      <c r="E359" s="81"/>
      <c r="F359" s="81"/>
      <c r="G359" s="81"/>
      <c r="H359" s="87">
        <f t="shared" si="25"/>
        <v>0</v>
      </c>
      <c r="I359" s="87">
        <f t="shared" si="26"/>
        <v>0</v>
      </c>
      <c r="J359" s="81"/>
      <c r="K359" s="68">
        <f t="shared" si="28"/>
        <v>0</v>
      </c>
      <c r="L359" s="81"/>
      <c r="M359" s="68">
        <f t="shared" si="29"/>
        <v>0</v>
      </c>
    </row>
    <row r="360" spans="1:13" x14ac:dyDescent="0.25">
      <c r="A360" s="39" t="str">
        <f t="shared" si="27"/>
        <v>RURALNeurology</v>
      </c>
      <c r="B360" s="67" t="s">
        <v>19</v>
      </c>
      <c r="C360" s="57" t="s">
        <v>59</v>
      </c>
      <c r="D360" s="57" t="s">
        <v>76</v>
      </c>
      <c r="E360" s="81"/>
      <c r="F360" s="81"/>
      <c r="G360" s="81"/>
      <c r="H360" s="87">
        <f t="shared" si="25"/>
        <v>0</v>
      </c>
      <c r="I360" s="87">
        <f t="shared" si="26"/>
        <v>0</v>
      </c>
      <c r="J360" s="81"/>
      <c r="K360" s="68">
        <f t="shared" si="28"/>
        <v>0</v>
      </c>
      <c r="L360" s="81"/>
      <c r="M360" s="68">
        <f t="shared" si="29"/>
        <v>0</v>
      </c>
    </row>
    <row r="361" spans="1:13" x14ac:dyDescent="0.25">
      <c r="A361" s="39" t="str">
        <f t="shared" si="27"/>
        <v>RURALNeurosurgeons</v>
      </c>
      <c r="B361" s="67" t="s">
        <v>20</v>
      </c>
      <c r="C361" s="57" t="s">
        <v>59</v>
      </c>
      <c r="D361" s="57" t="s">
        <v>76</v>
      </c>
      <c r="E361" s="81"/>
      <c r="F361" s="81"/>
      <c r="G361" s="81"/>
      <c r="H361" s="87">
        <f t="shared" si="25"/>
        <v>0</v>
      </c>
      <c r="I361" s="87">
        <f t="shared" si="26"/>
        <v>0</v>
      </c>
      <c r="J361" s="81"/>
      <c r="K361" s="68">
        <f t="shared" si="28"/>
        <v>0</v>
      </c>
      <c r="L361" s="81"/>
      <c r="M361" s="68">
        <f t="shared" si="29"/>
        <v>0</v>
      </c>
    </row>
    <row r="362" spans="1:13" x14ac:dyDescent="0.25">
      <c r="A362" s="39" t="str">
        <f t="shared" si="27"/>
        <v>RURALOB/Gyn</v>
      </c>
      <c r="B362" s="67" t="s">
        <v>21</v>
      </c>
      <c r="C362" s="57" t="s">
        <v>59</v>
      </c>
      <c r="D362" s="57" t="s">
        <v>76</v>
      </c>
      <c r="E362" s="81"/>
      <c r="F362" s="81"/>
      <c r="G362" s="81"/>
      <c r="H362" s="87">
        <f t="shared" si="25"/>
        <v>0</v>
      </c>
      <c r="I362" s="87">
        <f t="shared" si="26"/>
        <v>0</v>
      </c>
      <c r="J362" s="81"/>
      <c r="K362" s="68">
        <f t="shared" si="28"/>
        <v>0</v>
      </c>
      <c r="L362" s="81"/>
      <c r="M362" s="68">
        <f t="shared" si="29"/>
        <v>0</v>
      </c>
    </row>
    <row r="363" spans="1:13" x14ac:dyDescent="0.25">
      <c r="A363" s="39" t="str">
        <f t="shared" si="27"/>
        <v>RURALOrthopedics</v>
      </c>
      <c r="B363" s="67" t="s">
        <v>22</v>
      </c>
      <c r="C363" s="57" t="s">
        <v>59</v>
      </c>
      <c r="D363" s="57" t="s">
        <v>76</v>
      </c>
      <c r="E363" s="81"/>
      <c r="F363" s="81"/>
      <c r="G363" s="81"/>
      <c r="H363" s="87">
        <f t="shared" si="25"/>
        <v>0</v>
      </c>
      <c r="I363" s="87">
        <f t="shared" si="26"/>
        <v>0</v>
      </c>
      <c r="J363" s="81"/>
      <c r="K363" s="68">
        <f t="shared" si="28"/>
        <v>0</v>
      </c>
      <c r="L363" s="81"/>
      <c r="M363" s="68">
        <f t="shared" si="29"/>
        <v>0</v>
      </c>
    </row>
    <row r="364" spans="1:13" x14ac:dyDescent="0.25">
      <c r="A364" s="39" t="str">
        <f t="shared" si="27"/>
        <v>RURALPediatrics</v>
      </c>
      <c r="B364" s="67" t="s">
        <v>23</v>
      </c>
      <c r="C364" s="57" t="s">
        <v>59</v>
      </c>
      <c r="D364" s="57" t="s">
        <v>76</v>
      </c>
      <c r="E364" s="81"/>
      <c r="F364" s="81"/>
      <c r="G364" s="81"/>
      <c r="H364" s="87">
        <f t="shared" si="25"/>
        <v>0</v>
      </c>
      <c r="I364" s="87">
        <f t="shared" si="26"/>
        <v>0</v>
      </c>
      <c r="J364" s="81"/>
      <c r="K364" s="68">
        <f t="shared" si="28"/>
        <v>0</v>
      </c>
      <c r="L364" s="81"/>
      <c r="M364" s="68">
        <f t="shared" si="29"/>
        <v>0</v>
      </c>
    </row>
    <row r="365" spans="1:13" x14ac:dyDescent="0.25">
      <c r="A365" s="39" t="str">
        <f t="shared" si="27"/>
        <v>RURALPhysician Assistant</v>
      </c>
      <c r="B365" s="67" t="s">
        <v>24</v>
      </c>
      <c r="C365" s="57" t="s">
        <v>59</v>
      </c>
      <c r="D365" s="57" t="s">
        <v>76</v>
      </c>
      <c r="E365" s="81"/>
      <c r="F365" s="81"/>
      <c r="G365" s="81"/>
      <c r="H365" s="87">
        <f t="shared" si="25"/>
        <v>0</v>
      </c>
      <c r="I365" s="87">
        <f t="shared" si="26"/>
        <v>0</v>
      </c>
      <c r="J365" s="81"/>
      <c r="K365" s="68">
        <f t="shared" si="28"/>
        <v>0</v>
      </c>
      <c r="L365" s="81"/>
      <c r="M365" s="68">
        <f t="shared" si="29"/>
        <v>0</v>
      </c>
    </row>
    <row r="366" spans="1:13" x14ac:dyDescent="0.25">
      <c r="A366" s="39" t="str">
        <f t="shared" si="27"/>
        <v>RURALPodiatry</v>
      </c>
      <c r="B366" s="67" t="s">
        <v>25</v>
      </c>
      <c r="C366" s="57" t="s">
        <v>59</v>
      </c>
      <c r="D366" s="57" t="s">
        <v>76</v>
      </c>
      <c r="E366" s="81"/>
      <c r="F366" s="81"/>
      <c r="G366" s="81"/>
      <c r="H366" s="87">
        <f t="shared" si="25"/>
        <v>0</v>
      </c>
      <c r="I366" s="87">
        <f t="shared" si="26"/>
        <v>0</v>
      </c>
      <c r="J366" s="81"/>
      <c r="K366" s="68">
        <f t="shared" si="28"/>
        <v>0</v>
      </c>
      <c r="L366" s="81"/>
      <c r="M366" s="68">
        <f t="shared" si="29"/>
        <v>0</v>
      </c>
    </row>
    <row r="367" spans="1:13" x14ac:dyDescent="0.25">
      <c r="A367" s="39" t="str">
        <f t="shared" si="27"/>
        <v>RURALRheumatology</v>
      </c>
      <c r="B367" s="67" t="s">
        <v>26</v>
      </c>
      <c r="C367" s="57" t="s">
        <v>59</v>
      </c>
      <c r="D367" s="57" t="s">
        <v>76</v>
      </c>
      <c r="E367" s="81"/>
      <c r="F367" s="81"/>
      <c r="G367" s="81"/>
      <c r="H367" s="87">
        <f t="shared" si="25"/>
        <v>0</v>
      </c>
      <c r="I367" s="87">
        <f t="shared" si="26"/>
        <v>0</v>
      </c>
      <c r="J367" s="81"/>
      <c r="K367" s="68">
        <f t="shared" si="28"/>
        <v>0</v>
      </c>
      <c r="L367" s="81"/>
      <c r="M367" s="68">
        <f t="shared" si="29"/>
        <v>0</v>
      </c>
    </row>
    <row r="368" spans="1:13" x14ac:dyDescent="0.25">
      <c r="A368" s="39" t="str">
        <f t="shared" si="27"/>
        <v>RURALSurgeons</v>
      </c>
      <c r="B368" s="67" t="s">
        <v>27</v>
      </c>
      <c r="C368" s="57" t="s">
        <v>59</v>
      </c>
      <c r="D368" s="57" t="s">
        <v>76</v>
      </c>
      <c r="E368" s="81"/>
      <c r="F368" s="81"/>
      <c r="G368" s="81"/>
      <c r="H368" s="87">
        <f t="shared" si="25"/>
        <v>0</v>
      </c>
      <c r="I368" s="87">
        <f t="shared" si="26"/>
        <v>0</v>
      </c>
      <c r="J368" s="81"/>
      <c r="K368" s="68">
        <f t="shared" si="28"/>
        <v>0</v>
      </c>
      <c r="L368" s="81"/>
      <c r="M368" s="68">
        <f t="shared" si="29"/>
        <v>0</v>
      </c>
    </row>
    <row r="369" spans="1:13" x14ac:dyDescent="0.25">
      <c r="A369" s="39" t="str">
        <f t="shared" si="27"/>
        <v>RURALUrology</v>
      </c>
      <c r="B369" s="67" t="s">
        <v>28</v>
      </c>
      <c r="C369" s="57" t="s">
        <v>59</v>
      </c>
      <c r="D369" s="57" t="s">
        <v>76</v>
      </c>
      <c r="E369" s="81"/>
      <c r="F369" s="81"/>
      <c r="G369" s="81"/>
      <c r="H369" s="87">
        <f t="shared" si="25"/>
        <v>0</v>
      </c>
      <c r="I369" s="87">
        <f t="shared" si="26"/>
        <v>0</v>
      </c>
      <c r="J369" s="81"/>
      <c r="K369" s="68">
        <f t="shared" si="28"/>
        <v>0</v>
      </c>
      <c r="L369" s="81"/>
      <c r="M369" s="68">
        <f t="shared" si="29"/>
        <v>0</v>
      </c>
    </row>
    <row r="370" spans="1:13" ht="25" x14ac:dyDescent="0.25">
      <c r="A370" s="39" t="str">
        <f t="shared" si="27"/>
        <v>RURALPCP including Internal Medicine, General Practice, Family Practice</v>
      </c>
      <c r="B370" s="67" t="s">
        <v>4</v>
      </c>
      <c r="C370" s="57" t="s">
        <v>59</v>
      </c>
      <c r="D370" s="57" t="s">
        <v>77</v>
      </c>
      <c r="E370" s="81"/>
      <c r="F370" s="81"/>
      <c r="G370" s="81"/>
      <c r="H370" s="87">
        <f t="shared" si="25"/>
        <v>0</v>
      </c>
      <c r="I370" s="87">
        <f t="shared" si="26"/>
        <v>0</v>
      </c>
      <c r="J370" s="81"/>
      <c r="K370" s="68">
        <f t="shared" si="28"/>
        <v>0</v>
      </c>
      <c r="L370" s="81"/>
      <c r="M370" s="68">
        <f t="shared" si="29"/>
        <v>0</v>
      </c>
    </row>
    <row r="371" spans="1:13" x14ac:dyDescent="0.25">
      <c r="A371" s="39" t="str">
        <f t="shared" si="27"/>
        <v>RURALPharmacies</v>
      </c>
      <c r="B371" s="67" t="s">
        <v>5</v>
      </c>
      <c r="C371" s="57" t="s">
        <v>59</v>
      </c>
      <c r="D371" s="57" t="s">
        <v>77</v>
      </c>
      <c r="E371" s="81"/>
      <c r="F371" s="81"/>
      <c r="G371" s="81"/>
      <c r="H371" s="87">
        <f t="shared" si="25"/>
        <v>0</v>
      </c>
      <c r="I371" s="87">
        <f t="shared" si="26"/>
        <v>0</v>
      </c>
      <c r="J371" s="81"/>
      <c r="K371" s="68">
        <f t="shared" si="28"/>
        <v>0</v>
      </c>
      <c r="L371" s="81"/>
      <c r="M371" s="68">
        <f t="shared" si="29"/>
        <v>0</v>
      </c>
    </row>
    <row r="372" spans="1:13" x14ac:dyDescent="0.25">
      <c r="A372" s="39" t="str">
        <f t="shared" si="27"/>
        <v>RURALFQHC - PCP Only</v>
      </c>
      <c r="B372" s="67" t="s">
        <v>6</v>
      </c>
      <c r="C372" s="57" t="s">
        <v>59</v>
      </c>
      <c r="D372" s="57" t="s">
        <v>77</v>
      </c>
      <c r="E372" s="81"/>
      <c r="F372" s="81"/>
      <c r="G372" s="81"/>
      <c r="H372" s="87">
        <f t="shared" si="25"/>
        <v>0</v>
      </c>
      <c r="I372" s="87">
        <f t="shared" si="26"/>
        <v>0</v>
      </c>
      <c r="J372" s="81"/>
      <c r="K372" s="68">
        <f t="shared" si="28"/>
        <v>0</v>
      </c>
      <c r="L372" s="81"/>
      <c r="M372" s="68">
        <f t="shared" si="29"/>
        <v>0</v>
      </c>
    </row>
    <row r="373" spans="1:13" x14ac:dyDescent="0.25">
      <c r="A373" s="39" t="str">
        <f t="shared" si="27"/>
        <v>RURALCardiology</v>
      </c>
      <c r="B373" s="67" t="s">
        <v>8</v>
      </c>
      <c r="C373" s="57" t="s">
        <v>59</v>
      </c>
      <c r="D373" s="57" t="s">
        <v>77</v>
      </c>
      <c r="E373" s="81"/>
      <c r="F373" s="81"/>
      <c r="G373" s="81"/>
      <c r="H373" s="87">
        <f t="shared" si="25"/>
        <v>0</v>
      </c>
      <c r="I373" s="87">
        <f t="shared" si="26"/>
        <v>0</v>
      </c>
      <c r="J373" s="81"/>
      <c r="K373" s="68">
        <f t="shared" si="28"/>
        <v>0</v>
      </c>
      <c r="L373" s="81"/>
      <c r="M373" s="68">
        <f t="shared" si="29"/>
        <v>0</v>
      </c>
    </row>
    <row r="374" spans="1:13" x14ac:dyDescent="0.25">
      <c r="A374" s="39" t="str">
        <f t="shared" si="27"/>
        <v>RURALCertified Nurse Practitioner</v>
      </c>
      <c r="B374" s="67" t="s">
        <v>9</v>
      </c>
      <c r="C374" s="57" t="s">
        <v>59</v>
      </c>
      <c r="D374" s="57" t="s">
        <v>77</v>
      </c>
      <c r="E374" s="81"/>
      <c r="F374" s="81"/>
      <c r="G374" s="81"/>
      <c r="H374" s="87">
        <f t="shared" si="25"/>
        <v>0</v>
      </c>
      <c r="I374" s="87">
        <f t="shared" si="26"/>
        <v>0</v>
      </c>
      <c r="J374" s="81"/>
      <c r="K374" s="68">
        <f t="shared" si="28"/>
        <v>0</v>
      </c>
      <c r="L374" s="81"/>
      <c r="M374" s="68">
        <f t="shared" si="29"/>
        <v>0</v>
      </c>
    </row>
    <row r="375" spans="1:13" x14ac:dyDescent="0.25">
      <c r="A375" s="39" t="str">
        <f t="shared" si="27"/>
        <v>RURALCertified Midwives</v>
      </c>
      <c r="B375" s="67" t="s">
        <v>10</v>
      </c>
      <c r="C375" s="57" t="s">
        <v>59</v>
      </c>
      <c r="D375" s="57" t="s">
        <v>77</v>
      </c>
      <c r="E375" s="81"/>
      <c r="F375" s="81"/>
      <c r="G375" s="81"/>
      <c r="H375" s="87">
        <f t="shared" si="25"/>
        <v>0</v>
      </c>
      <c r="I375" s="87">
        <f t="shared" si="26"/>
        <v>0</v>
      </c>
      <c r="J375" s="81"/>
      <c r="K375" s="68">
        <f t="shared" si="28"/>
        <v>0</v>
      </c>
      <c r="L375" s="81"/>
      <c r="M375" s="68">
        <f t="shared" si="29"/>
        <v>0</v>
      </c>
    </row>
    <row r="376" spans="1:13" x14ac:dyDescent="0.25">
      <c r="A376" s="39" t="str">
        <f t="shared" si="27"/>
        <v>RURALDermatology</v>
      </c>
      <c r="B376" s="67" t="s">
        <v>11</v>
      </c>
      <c r="C376" s="57" t="s">
        <v>59</v>
      </c>
      <c r="D376" s="57" t="s">
        <v>77</v>
      </c>
      <c r="E376" s="81"/>
      <c r="F376" s="81"/>
      <c r="G376" s="81"/>
      <c r="H376" s="87">
        <f t="shared" si="25"/>
        <v>0</v>
      </c>
      <c r="I376" s="87">
        <f t="shared" si="26"/>
        <v>0</v>
      </c>
      <c r="J376" s="81"/>
      <c r="K376" s="68">
        <f t="shared" si="28"/>
        <v>0</v>
      </c>
      <c r="L376" s="81"/>
      <c r="M376" s="68">
        <f t="shared" si="29"/>
        <v>0</v>
      </c>
    </row>
    <row r="377" spans="1:13" x14ac:dyDescent="0.25">
      <c r="A377" s="39" t="str">
        <f t="shared" si="27"/>
        <v>RURALDental</v>
      </c>
      <c r="B377" s="67" t="s">
        <v>12</v>
      </c>
      <c r="C377" s="57" t="s">
        <v>59</v>
      </c>
      <c r="D377" s="57" t="s">
        <v>77</v>
      </c>
      <c r="E377" s="81"/>
      <c r="F377" s="81"/>
      <c r="G377" s="81"/>
      <c r="H377" s="87">
        <f t="shared" si="25"/>
        <v>0</v>
      </c>
      <c r="I377" s="87">
        <f t="shared" si="26"/>
        <v>0</v>
      </c>
      <c r="J377" s="81"/>
      <c r="K377" s="68">
        <f t="shared" si="28"/>
        <v>0</v>
      </c>
      <c r="L377" s="81"/>
      <c r="M377" s="68">
        <f t="shared" si="29"/>
        <v>0</v>
      </c>
    </row>
    <row r="378" spans="1:13" x14ac:dyDescent="0.25">
      <c r="A378" s="39" t="str">
        <f t="shared" si="27"/>
        <v>RURALEndocrinology</v>
      </c>
      <c r="B378" s="67" t="s">
        <v>13</v>
      </c>
      <c r="C378" s="57" t="s">
        <v>59</v>
      </c>
      <c r="D378" s="57" t="s">
        <v>77</v>
      </c>
      <c r="E378" s="81"/>
      <c r="F378" s="81"/>
      <c r="G378" s="81"/>
      <c r="H378" s="87">
        <f t="shared" si="25"/>
        <v>0</v>
      </c>
      <c r="I378" s="87">
        <f t="shared" si="26"/>
        <v>0</v>
      </c>
      <c r="J378" s="81"/>
      <c r="K378" s="68">
        <f t="shared" si="28"/>
        <v>0</v>
      </c>
      <c r="L378" s="81"/>
      <c r="M378" s="68">
        <f t="shared" si="29"/>
        <v>0</v>
      </c>
    </row>
    <row r="379" spans="1:13" x14ac:dyDescent="0.25">
      <c r="A379" s="39" t="str">
        <f t="shared" si="27"/>
        <v>RURALENT</v>
      </c>
      <c r="B379" s="67" t="s">
        <v>14</v>
      </c>
      <c r="C379" s="57" t="s">
        <v>59</v>
      </c>
      <c r="D379" s="57" t="s">
        <v>77</v>
      </c>
      <c r="E379" s="81"/>
      <c r="F379" s="81"/>
      <c r="G379" s="81"/>
      <c r="H379" s="87">
        <f t="shared" si="25"/>
        <v>0</v>
      </c>
      <c r="I379" s="87">
        <f t="shared" si="26"/>
        <v>0</v>
      </c>
      <c r="J379" s="81"/>
      <c r="K379" s="68">
        <f t="shared" si="28"/>
        <v>0</v>
      </c>
      <c r="L379" s="81"/>
      <c r="M379" s="68">
        <f t="shared" si="29"/>
        <v>0</v>
      </c>
    </row>
    <row r="380" spans="1:13" x14ac:dyDescent="0.25">
      <c r="A380" s="39" t="str">
        <f t="shared" si="27"/>
        <v>RURALFQHC</v>
      </c>
      <c r="B380" s="67" t="s">
        <v>15</v>
      </c>
      <c r="C380" s="57" t="s">
        <v>59</v>
      </c>
      <c r="D380" s="57" t="s">
        <v>77</v>
      </c>
      <c r="E380" s="81"/>
      <c r="F380" s="81"/>
      <c r="G380" s="81"/>
      <c r="H380" s="87">
        <f t="shared" si="25"/>
        <v>0</v>
      </c>
      <c r="I380" s="87">
        <f t="shared" si="26"/>
        <v>0</v>
      </c>
      <c r="J380" s="81"/>
      <c r="K380" s="68">
        <f t="shared" si="28"/>
        <v>0</v>
      </c>
      <c r="L380" s="81"/>
      <c r="M380" s="68">
        <f t="shared" si="29"/>
        <v>0</v>
      </c>
    </row>
    <row r="381" spans="1:13" x14ac:dyDescent="0.25">
      <c r="A381" s="39" t="str">
        <f t="shared" si="27"/>
        <v>RURALRHC</v>
      </c>
      <c r="B381" s="69" t="s">
        <v>16</v>
      </c>
      <c r="C381" s="57" t="s">
        <v>59</v>
      </c>
      <c r="D381" s="57" t="s">
        <v>77</v>
      </c>
      <c r="E381" s="81"/>
      <c r="F381" s="81"/>
      <c r="G381" s="81"/>
      <c r="H381" s="87">
        <f t="shared" si="25"/>
        <v>0</v>
      </c>
      <c r="I381" s="87">
        <f t="shared" si="26"/>
        <v>0</v>
      </c>
      <c r="J381" s="81"/>
      <c r="K381" s="68">
        <f t="shared" si="28"/>
        <v>0</v>
      </c>
      <c r="L381" s="81"/>
      <c r="M381" s="68">
        <f t="shared" si="29"/>
        <v>0</v>
      </c>
    </row>
    <row r="382" spans="1:13" x14ac:dyDescent="0.25">
      <c r="A382" s="39" t="str">
        <f t="shared" si="27"/>
        <v>RURALHematology/Oncology</v>
      </c>
      <c r="B382" s="67" t="s">
        <v>17</v>
      </c>
      <c r="C382" s="57" t="s">
        <v>59</v>
      </c>
      <c r="D382" s="57" t="s">
        <v>77</v>
      </c>
      <c r="E382" s="81"/>
      <c r="F382" s="81"/>
      <c r="G382" s="81"/>
      <c r="H382" s="87">
        <f t="shared" si="25"/>
        <v>0</v>
      </c>
      <c r="I382" s="87">
        <f t="shared" si="26"/>
        <v>0</v>
      </c>
      <c r="J382" s="81"/>
      <c r="K382" s="68">
        <f t="shared" si="28"/>
        <v>0</v>
      </c>
      <c r="L382" s="81"/>
      <c r="M382" s="68">
        <f t="shared" si="29"/>
        <v>0</v>
      </c>
    </row>
    <row r="383" spans="1:13" x14ac:dyDescent="0.25">
      <c r="A383" s="39" t="str">
        <f t="shared" si="27"/>
        <v>RURALI/T/U</v>
      </c>
      <c r="B383" s="69" t="s">
        <v>18</v>
      </c>
      <c r="C383" s="57" t="s">
        <v>59</v>
      </c>
      <c r="D383" s="57" t="s">
        <v>77</v>
      </c>
      <c r="E383" s="81"/>
      <c r="F383" s="81"/>
      <c r="G383" s="81"/>
      <c r="H383" s="87">
        <f t="shared" si="25"/>
        <v>0</v>
      </c>
      <c r="I383" s="87">
        <f t="shared" si="26"/>
        <v>0</v>
      </c>
      <c r="J383" s="81"/>
      <c r="K383" s="68">
        <f t="shared" si="28"/>
        <v>0</v>
      </c>
      <c r="L383" s="81"/>
      <c r="M383" s="68">
        <f t="shared" si="29"/>
        <v>0</v>
      </c>
    </row>
    <row r="384" spans="1:13" x14ac:dyDescent="0.25">
      <c r="A384" s="39" t="str">
        <f t="shared" si="27"/>
        <v>RURALNeurology</v>
      </c>
      <c r="B384" s="67" t="s">
        <v>19</v>
      </c>
      <c r="C384" s="57" t="s">
        <v>59</v>
      </c>
      <c r="D384" s="57" t="s">
        <v>77</v>
      </c>
      <c r="E384" s="81"/>
      <c r="F384" s="81"/>
      <c r="G384" s="81"/>
      <c r="H384" s="87">
        <f t="shared" si="25"/>
        <v>0</v>
      </c>
      <c r="I384" s="87">
        <f t="shared" si="26"/>
        <v>0</v>
      </c>
      <c r="J384" s="81"/>
      <c r="K384" s="68">
        <f t="shared" si="28"/>
        <v>0</v>
      </c>
      <c r="L384" s="81"/>
      <c r="M384" s="68">
        <f t="shared" si="29"/>
        <v>0</v>
      </c>
    </row>
    <row r="385" spans="1:13" x14ac:dyDescent="0.25">
      <c r="A385" s="39" t="str">
        <f t="shared" si="27"/>
        <v>RURALNeurosurgeons</v>
      </c>
      <c r="B385" s="67" t="s">
        <v>20</v>
      </c>
      <c r="C385" s="57" t="s">
        <v>59</v>
      </c>
      <c r="D385" s="57" t="s">
        <v>77</v>
      </c>
      <c r="E385" s="81"/>
      <c r="F385" s="81"/>
      <c r="G385" s="81"/>
      <c r="H385" s="87">
        <f t="shared" si="25"/>
        <v>0</v>
      </c>
      <c r="I385" s="87">
        <f t="shared" si="26"/>
        <v>0</v>
      </c>
      <c r="J385" s="81"/>
      <c r="K385" s="68">
        <f t="shared" si="28"/>
        <v>0</v>
      </c>
      <c r="L385" s="81"/>
      <c r="M385" s="68">
        <f t="shared" si="29"/>
        <v>0</v>
      </c>
    </row>
    <row r="386" spans="1:13" x14ac:dyDescent="0.25">
      <c r="A386" s="39" t="str">
        <f t="shared" si="27"/>
        <v>RURALOB/Gyn</v>
      </c>
      <c r="B386" s="67" t="s">
        <v>21</v>
      </c>
      <c r="C386" s="57" t="s">
        <v>59</v>
      </c>
      <c r="D386" s="57" t="s">
        <v>77</v>
      </c>
      <c r="E386" s="81"/>
      <c r="F386" s="81"/>
      <c r="G386" s="81"/>
      <c r="H386" s="87">
        <f t="shared" si="25"/>
        <v>0</v>
      </c>
      <c r="I386" s="87">
        <f t="shared" si="26"/>
        <v>0</v>
      </c>
      <c r="J386" s="81"/>
      <c r="K386" s="68">
        <f t="shared" si="28"/>
        <v>0</v>
      </c>
      <c r="L386" s="81"/>
      <c r="M386" s="68">
        <f t="shared" si="29"/>
        <v>0</v>
      </c>
    </row>
    <row r="387" spans="1:13" x14ac:dyDescent="0.25">
      <c r="A387" s="39" t="str">
        <f t="shared" si="27"/>
        <v>RURALOrthopedics</v>
      </c>
      <c r="B387" s="67" t="s">
        <v>22</v>
      </c>
      <c r="C387" s="57" t="s">
        <v>59</v>
      </c>
      <c r="D387" s="57" t="s">
        <v>77</v>
      </c>
      <c r="E387" s="81"/>
      <c r="F387" s="81"/>
      <c r="G387" s="81"/>
      <c r="H387" s="87">
        <f t="shared" si="25"/>
        <v>0</v>
      </c>
      <c r="I387" s="87">
        <f t="shared" si="26"/>
        <v>0</v>
      </c>
      <c r="J387" s="81"/>
      <c r="K387" s="68">
        <f t="shared" si="28"/>
        <v>0</v>
      </c>
      <c r="L387" s="81"/>
      <c r="M387" s="68">
        <f t="shared" si="29"/>
        <v>0</v>
      </c>
    </row>
    <row r="388" spans="1:13" x14ac:dyDescent="0.25">
      <c r="A388" s="39" t="str">
        <f t="shared" si="27"/>
        <v>RURALPediatrics</v>
      </c>
      <c r="B388" s="67" t="s">
        <v>23</v>
      </c>
      <c r="C388" s="57" t="s">
        <v>59</v>
      </c>
      <c r="D388" s="57" t="s">
        <v>77</v>
      </c>
      <c r="E388" s="81"/>
      <c r="F388" s="81"/>
      <c r="G388" s="81"/>
      <c r="H388" s="87">
        <f t="shared" si="25"/>
        <v>0</v>
      </c>
      <c r="I388" s="87">
        <f t="shared" si="26"/>
        <v>0</v>
      </c>
      <c r="J388" s="81"/>
      <c r="K388" s="68">
        <f t="shared" si="28"/>
        <v>0</v>
      </c>
      <c r="L388" s="81"/>
      <c r="M388" s="68">
        <f t="shared" si="29"/>
        <v>0</v>
      </c>
    </row>
    <row r="389" spans="1:13" x14ac:dyDescent="0.25">
      <c r="A389" s="39" t="str">
        <f t="shared" si="27"/>
        <v>RURALPhysician Assistant</v>
      </c>
      <c r="B389" s="67" t="s">
        <v>24</v>
      </c>
      <c r="C389" s="57" t="s">
        <v>59</v>
      </c>
      <c r="D389" s="57" t="s">
        <v>77</v>
      </c>
      <c r="E389" s="81"/>
      <c r="F389" s="81"/>
      <c r="G389" s="81"/>
      <c r="H389" s="87">
        <f t="shared" si="25"/>
        <v>0</v>
      </c>
      <c r="I389" s="87">
        <f t="shared" si="26"/>
        <v>0</v>
      </c>
      <c r="J389" s="81"/>
      <c r="K389" s="68">
        <f t="shared" si="28"/>
        <v>0</v>
      </c>
      <c r="L389" s="81"/>
      <c r="M389" s="68">
        <f t="shared" si="29"/>
        <v>0</v>
      </c>
    </row>
    <row r="390" spans="1:13" x14ac:dyDescent="0.25">
      <c r="A390" s="39" t="str">
        <f t="shared" si="27"/>
        <v>RURALPodiatry</v>
      </c>
      <c r="B390" s="67" t="s">
        <v>25</v>
      </c>
      <c r="C390" s="57" t="s">
        <v>59</v>
      </c>
      <c r="D390" s="57" t="s">
        <v>77</v>
      </c>
      <c r="E390" s="81"/>
      <c r="F390" s="81"/>
      <c r="G390" s="81"/>
      <c r="H390" s="87">
        <f t="shared" si="25"/>
        <v>0</v>
      </c>
      <c r="I390" s="87">
        <f t="shared" si="26"/>
        <v>0</v>
      </c>
      <c r="J390" s="81"/>
      <c r="K390" s="68">
        <f t="shared" si="28"/>
        <v>0</v>
      </c>
      <c r="L390" s="81"/>
      <c r="M390" s="68">
        <f t="shared" si="29"/>
        <v>0</v>
      </c>
    </row>
    <row r="391" spans="1:13" x14ac:dyDescent="0.25">
      <c r="A391" s="39" t="str">
        <f t="shared" si="27"/>
        <v>RURALRheumatology</v>
      </c>
      <c r="B391" s="67" t="s">
        <v>26</v>
      </c>
      <c r="C391" s="57" t="s">
        <v>59</v>
      </c>
      <c r="D391" s="57" t="s">
        <v>77</v>
      </c>
      <c r="E391" s="81"/>
      <c r="F391" s="81"/>
      <c r="G391" s="81"/>
      <c r="H391" s="87">
        <f t="shared" si="25"/>
        <v>0</v>
      </c>
      <c r="I391" s="87">
        <f t="shared" si="26"/>
        <v>0</v>
      </c>
      <c r="J391" s="81"/>
      <c r="K391" s="68">
        <f t="shared" si="28"/>
        <v>0</v>
      </c>
      <c r="L391" s="81"/>
      <c r="M391" s="68">
        <f t="shared" si="29"/>
        <v>0</v>
      </c>
    </row>
    <row r="392" spans="1:13" x14ac:dyDescent="0.25">
      <c r="A392" s="39" t="str">
        <f t="shared" si="27"/>
        <v>RURALSurgeons</v>
      </c>
      <c r="B392" s="67" t="s">
        <v>27</v>
      </c>
      <c r="C392" s="57" t="s">
        <v>59</v>
      </c>
      <c r="D392" s="57" t="s">
        <v>77</v>
      </c>
      <c r="E392" s="81"/>
      <c r="F392" s="81"/>
      <c r="G392" s="81"/>
      <c r="H392" s="87">
        <f t="shared" si="25"/>
        <v>0</v>
      </c>
      <c r="I392" s="87">
        <f t="shared" si="26"/>
        <v>0</v>
      </c>
      <c r="J392" s="81"/>
      <c r="K392" s="68">
        <f t="shared" si="28"/>
        <v>0</v>
      </c>
      <c r="L392" s="81"/>
      <c r="M392" s="68">
        <f t="shared" si="29"/>
        <v>0</v>
      </c>
    </row>
    <row r="393" spans="1:13" x14ac:dyDescent="0.25">
      <c r="A393" s="39" t="str">
        <f t="shared" si="27"/>
        <v>RURALUrology</v>
      </c>
      <c r="B393" s="67" t="s">
        <v>28</v>
      </c>
      <c r="C393" s="57" t="s">
        <v>59</v>
      </c>
      <c r="D393" s="57" t="s">
        <v>77</v>
      </c>
      <c r="E393" s="81"/>
      <c r="F393" s="81"/>
      <c r="G393" s="81"/>
      <c r="H393" s="87">
        <f t="shared" si="25"/>
        <v>0</v>
      </c>
      <c r="I393" s="87">
        <f t="shared" si="26"/>
        <v>0</v>
      </c>
      <c r="J393" s="81"/>
      <c r="K393" s="68">
        <f t="shared" si="28"/>
        <v>0</v>
      </c>
      <c r="L393" s="81"/>
      <c r="M393" s="68">
        <f t="shared" si="29"/>
        <v>0</v>
      </c>
    </row>
    <row r="394" spans="1:13" ht="25" x14ac:dyDescent="0.25">
      <c r="A394" s="39" t="str">
        <f t="shared" si="27"/>
        <v>RURALPCP including Internal Medicine, General Practice, Family Practice</v>
      </c>
      <c r="B394" s="67" t="s">
        <v>4</v>
      </c>
      <c r="C394" s="57" t="s">
        <v>59</v>
      </c>
      <c r="D394" s="57" t="s">
        <v>166</v>
      </c>
      <c r="E394" s="81"/>
      <c r="F394" s="81"/>
      <c r="G394" s="81"/>
      <c r="H394" s="87">
        <f t="shared" ref="H394:H457" si="30">F394+G394</f>
        <v>0</v>
      </c>
      <c r="I394" s="87">
        <f t="shared" ref="I394:I457" si="31">J394+L394</f>
        <v>0</v>
      </c>
      <c r="J394" s="81"/>
      <c r="K394" s="68">
        <f t="shared" si="28"/>
        <v>0</v>
      </c>
      <c r="L394" s="81"/>
      <c r="M394" s="68">
        <f t="shared" si="29"/>
        <v>0</v>
      </c>
    </row>
    <row r="395" spans="1:13" x14ac:dyDescent="0.25">
      <c r="A395" s="39" t="str">
        <f t="shared" ref="A395:A458" si="32">C395&amp;B395</f>
        <v>RURALPharmacies</v>
      </c>
      <c r="B395" s="67" t="s">
        <v>5</v>
      </c>
      <c r="C395" s="57" t="s">
        <v>59</v>
      </c>
      <c r="D395" s="57" t="s">
        <v>166</v>
      </c>
      <c r="E395" s="81"/>
      <c r="F395" s="81"/>
      <c r="G395" s="81"/>
      <c r="H395" s="87">
        <f t="shared" si="30"/>
        <v>0</v>
      </c>
      <c r="I395" s="87">
        <f t="shared" si="31"/>
        <v>0</v>
      </c>
      <c r="J395" s="81"/>
      <c r="K395" s="68">
        <f t="shared" ref="K395:K458" si="33">IFERROR(ROUND(J395/$I395,3),0)</f>
        <v>0</v>
      </c>
      <c r="L395" s="81"/>
      <c r="M395" s="68">
        <f t="shared" ref="M395:M458" si="34">IFERROR(ROUND(L395/$I395,3),0)</f>
        <v>0</v>
      </c>
    </row>
    <row r="396" spans="1:13" x14ac:dyDescent="0.25">
      <c r="A396" s="39" t="str">
        <f t="shared" si="32"/>
        <v>RURALFQHC - PCP Only</v>
      </c>
      <c r="B396" s="67" t="s">
        <v>6</v>
      </c>
      <c r="C396" s="57" t="s">
        <v>59</v>
      </c>
      <c r="D396" s="57" t="s">
        <v>166</v>
      </c>
      <c r="E396" s="81"/>
      <c r="F396" s="81"/>
      <c r="G396" s="81"/>
      <c r="H396" s="87">
        <f t="shared" si="30"/>
        <v>0</v>
      </c>
      <c r="I396" s="87">
        <f t="shared" si="31"/>
        <v>0</v>
      </c>
      <c r="J396" s="81"/>
      <c r="K396" s="68">
        <f t="shared" si="33"/>
        <v>0</v>
      </c>
      <c r="L396" s="81"/>
      <c r="M396" s="68">
        <f t="shared" si="34"/>
        <v>0</v>
      </c>
    </row>
    <row r="397" spans="1:13" x14ac:dyDescent="0.25">
      <c r="A397" s="39" t="str">
        <f t="shared" si="32"/>
        <v>RURALCardiology</v>
      </c>
      <c r="B397" s="67" t="s">
        <v>8</v>
      </c>
      <c r="C397" s="57" t="s">
        <v>59</v>
      </c>
      <c r="D397" s="57" t="s">
        <v>166</v>
      </c>
      <c r="E397" s="81"/>
      <c r="F397" s="81"/>
      <c r="G397" s="81"/>
      <c r="H397" s="87">
        <f t="shared" si="30"/>
        <v>0</v>
      </c>
      <c r="I397" s="87">
        <f t="shared" si="31"/>
        <v>0</v>
      </c>
      <c r="J397" s="81"/>
      <c r="K397" s="68">
        <f t="shared" si="33"/>
        <v>0</v>
      </c>
      <c r="L397" s="81"/>
      <c r="M397" s="68">
        <f t="shared" si="34"/>
        <v>0</v>
      </c>
    </row>
    <row r="398" spans="1:13" x14ac:dyDescent="0.25">
      <c r="A398" s="39" t="str">
        <f t="shared" si="32"/>
        <v>RURALCertified Nurse Practitioner</v>
      </c>
      <c r="B398" s="67" t="s">
        <v>9</v>
      </c>
      <c r="C398" s="57" t="s">
        <v>59</v>
      </c>
      <c r="D398" s="57" t="s">
        <v>166</v>
      </c>
      <c r="E398" s="81"/>
      <c r="F398" s="81"/>
      <c r="G398" s="81"/>
      <c r="H398" s="87">
        <f t="shared" si="30"/>
        <v>0</v>
      </c>
      <c r="I398" s="87">
        <f t="shared" si="31"/>
        <v>0</v>
      </c>
      <c r="J398" s="81"/>
      <c r="K398" s="68">
        <f t="shared" si="33"/>
        <v>0</v>
      </c>
      <c r="L398" s="81"/>
      <c r="M398" s="68">
        <f t="shared" si="34"/>
        <v>0</v>
      </c>
    </row>
    <row r="399" spans="1:13" x14ac:dyDescent="0.25">
      <c r="A399" s="39" t="str">
        <f t="shared" si="32"/>
        <v>RURALCertified Midwives</v>
      </c>
      <c r="B399" s="67" t="s">
        <v>10</v>
      </c>
      <c r="C399" s="57" t="s">
        <v>59</v>
      </c>
      <c r="D399" s="57" t="s">
        <v>166</v>
      </c>
      <c r="E399" s="81"/>
      <c r="F399" s="81"/>
      <c r="G399" s="81"/>
      <c r="H399" s="87">
        <f t="shared" si="30"/>
        <v>0</v>
      </c>
      <c r="I399" s="87">
        <f t="shared" si="31"/>
        <v>0</v>
      </c>
      <c r="J399" s="81"/>
      <c r="K399" s="68">
        <f t="shared" si="33"/>
        <v>0</v>
      </c>
      <c r="L399" s="81"/>
      <c r="M399" s="68">
        <f t="shared" si="34"/>
        <v>0</v>
      </c>
    </row>
    <row r="400" spans="1:13" x14ac:dyDescent="0.25">
      <c r="A400" s="39" t="str">
        <f t="shared" si="32"/>
        <v>RURALDermatology</v>
      </c>
      <c r="B400" s="67" t="s">
        <v>11</v>
      </c>
      <c r="C400" s="57" t="s">
        <v>59</v>
      </c>
      <c r="D400" s="57" t="s">
        <v>166</v>
      </c>
      <c r="E400" s="81"/>
      <c r="F400" s="81"/>
      <c r="G400" s="81"/>
      <c r="H400" s="87">
        <f t="shared" si="30"/>
        <v>0</v>
      </c>
      <c r="I400" s="87">
        <f t="shared" si="31"/>
        <v>0</v>
      </c>
      <c r="J400" s="81"/>
      <c r="K400" s="68">
        <f t="shared" si="33"/>
        <v>0</v>
      </c>
      <c r="L400" s="81"/>
      <c r="M400" s="68">
        <f t="shared" si="34"/>
        <v>0</v>
      </c>
    </row>
    <row r="401" spans="1:13" x14ac:dyDescent="0.25">
      <c r="A401" s="39" t="str">
        <f t="shared" si="32"/>
        <v>RURALDental</v>
      </c>
      <c r="B401" s="67" t="s">
        <v>12</v>
      </c>
      <c r="C401" s="57" t="s">
        <v>59</v>
      </c>
      <c r="D401" s="57" t="s">
        <v>166</v>
      </c>
      <c r="E401" s="81"/>
      <c r="F401" s="81"/>
      <c r="G401" s="81"/>
      <c r="H401" s="87">
        <f t="shared" si="30"/>
        <v>0</v>
      </c>
      <c r="I401" s="87">
        <f t="shared" si="31"/>
        <v>0</v>
      </c>
      <c r="J401" s="81"/>
      <c r="K401" s="68">
        <f t="shared" si="33"/>
        <v>0</v>
      </c>
      <c r="L401" s="81"/>
      <c r="M401" s="68">
        <f t="shared" si="34"/>
        <v>0</v>
      </c>
    </row>
    <row r="402" spans="1:13" x14ac:dyDescent="0.25">
      <c r="A402" s="39" t="str">
        <f t="shared" si="32"/>
        <v>RURALEndocrinology</v>
      </c>
      <c r="B402" s="67" t="s">
        <v>13</v>
      </c>
      <c r="C402" s="57" t="s">
        <v>59</v>
      </c>
      <c r="D402" s="57" t="s">
        <v>166</v>
      </c>
      <c r="E402" s="81"/>
      <c r="F402" s="81"/>
      <c r="G402" s="81"/>
      <c r="H402" s="87">
        <f t="shared" si="30"/>
        <v>0</v>
      </c>
      <c r="I402" s="87">
        <f t="shared" si="31"/>
        <v>0</v>
      </c>
      <c r="J402" s="81"/>
      <c r="K402" s="68">
        <f t="shared" si="33"/>
        <v>0</v>
      </c>
      <c r="L402" s="81"/>
      <c r="M402" s="68">
        <f t="shared" si="34"/>
        <v>0</v>
      </c>
    </row>
    <row r="403" spans="1:13" x14ac:dyDescent="0.25">
      <c r="A403" s="39" t="str">
        <f t="shared" si="32"/>
        <v>RURALENT</v>
      </c>
      <c r="B403" s="67" t="s">
        <v>14</v>
      </c>
      <c r="C403" s="57" t="s">
        <v>59</v>
      </c>
      <c r="D403" s="57" t="s">
        <v>166</v>
      </c>
      <c r="E403" s="81"/>
      <c r="F403" s="81"/>
      <c r="G403" s="81"/>
      <c r="H403" s="87">
        <f t="shared" si="30"/>
        <v>0</v>
      </c>
      <c r="I403" s="87">
        <f t="shared" si="31"/>
        <v>0</v>
      </c>
      <c r="J403" s="81"/>
      <c r="K403" s="68">
        <f t="shared" si="33"/>
        <v>0</v>
      </c>
      <c r="L403" s="81"/>
      <c r="M403" s="68">
        <f t="shared" si="34"/>
        <v>0</v>
      </c>
    </row>
    <row r="404" spans="1:13" x14ac:dyDescent="0.25">
      <c r="A404" s="39" t="str">
        <f t="shared" si="32"/>
        <v>RURALFQHC</v>
      </c>
      <c r="B404" s="67" t="s">
        <v>15</v>
      </c>
      <c r="C404" s="57" t="s">
        <v>59</v>
      </c>
      <c r="D404" s="57" t="s">
        <v>166</v>
      </c>
      <c r="E404" s="81"/>
      <c r="F404" s="81"/>
      <c r="G404" s="81"/>
      <c r="H404" s="87">
        <f t="shared" si="30"/>
        <v>0</v>
      </c>
      <c r="I404" s="87">
        <f t="shared" si="31"/>
        <v>0</v>
      </c>
      <c r="J404" s="81"/>
      <c r="K404" s="68">
        <f t="shared" si="33"/>
        <v>0</v>
      </c>
      <c r="L404" s="81"/>
      <c r="M404" s="68">
        <f t="shared" si="34"/>
        <v>0</v>
      </c>
    </row>
    <row r="405" spans="1:13" x14ac:dyDescent="0.25">
      <c r="A405" s="39" t="str">
        <f t="shared" si="32"/>
        <v>RURALRHC</v>
      </c>
      <c r="B405" s="69" t="s">
        <v>16</v>
      </c>
      <c r="C405" s="57" t="s">
        <v>59</v>
      </c>
      <c r="D405" s="57" t="s">
        <v>166</v>
      </c>
      <c r="E405" s="81"/>
      <c r="F405" s="81"/>
      <c r="G405" s="81"/>
      <c r="H405" s="87">
        <f t="shared" si="30"/>
        <v>0</v>
      </c>
      <c r="I405" s="87">
        <f t="shared" si="31"/>
        <v>0</v>
      </c>
      <c r="J405" s="81"/>
      <c r="K405" s="68">
        <f t="shared" si="33"/>
        <v>0</v>
      </c>
      <c r="L405" s="81"/>
      <c r="M405" s="68">
        <f t="shared" si="34"/>
        <v>0</v>
      </c>
    </row>
    <row r="406" spans="1:13" x14ac:dyDescent="0.25">
      <c r="A406" s="39" t="str">
        <f t="shared" si="32"/>
        <v>RURALHematology/Oncology</v>
      </c>
      <c r="B406" s="67" t="s">
        <v>17</v>
      </c>
      <c r="C406" s="57" t="s">
        <v>59</v>
      </c>
      <c r="D406" s="57" t="s">
        <v>166</v>
      </c>
      <c r="E406" s="81"/>
      <c r="F406" s="81"/>
      <c r="G406" s="81"/>
      <c r="H406" s="87">
        <f t="shared" si="30"/>
        <v>0</v>
      </c>
      <c r="I406" s="87">
        <f t="shared" si="31"/>
        <v>0</v>
      </c>
      <c r="J406" s="81"/>
      <c r="K406" s="68">
        <f t="shared" si="33"/>
        <v>0</v>
      </c>
      <c r="L406" s="81"/>
      <c r="M406" s="68">
        <f t="shared" si="34"/>
        <v>0</v>
      </c>
    </row>
    <row r="407" spans="1:13" x14ac:dyDescent="0.25">
      <c r="A407" s="39" t="str">
        <f t="shared" si="32"/>
        <v>RURALI/T/U</v>
      </c>
      <c r="B407" s="69" t="s">
        <v>18</v>
      </c>
      <c r="C407" s="57" t="s">
        <v>59</v>
      </c>
      <c r="D407" s="57" t="s">
        <v>166</v>
      </c>
      <c r="E407" s="81"/>
      <c r="F407" s="81"/>
      <c r="G407" s="81"/>
      <c r="H407" s="87">
        <f t="shared" si="30"/>
        <v>0</v>
      </c>
      <c r="I407" s="87">
        <f t="shared" si="31"/>
        <v>0</v>
      </c>
      <c r="J407" s="81"/>
      <c r="K407" s="68">
        <f t="shared" si="33"/>
        <v>0</v>
      </c>
      <c r="L407" s="81"/>
      <c r="M407" s="68">
        <f t="shared" si="34"/>
        <v>0</v>
      </c>
    </row>
    <row r="408" spans="1:13" x14ac:dyDescent="0.25">
      <c r="A408" s="39" t="str">
        <f t="shared" si="32"/>
        <v>RURALNeurology</v>
      </c>
      <c r="B408" s="67" t="s">
        <v>19</v>
      </c>
      <c r="C408" s="57" t="s">
        <v>59</v>
      </c>
      <c r="D408" s="57" t="s">
        <v>166</v>
      </c>
      <c r="E408" s="81"/>
      <c r="F408" s="81"/>
      <c r="G408" s="81"/>
      <c r="H408" s="87">
        <f t="shared" si="30"/>
        <v>0</v>
      </c>
      <c r="I408" s="87">
        <f t="shared" si="31"/>
        <v>0</v>
      </c>
      <c r="J408" s="81"/>
      <c r="K408" s="68">
        <f t="shared" si="33"/>
        <v>0</v>
      </c>
      <c r="L408" s="81"/>
      <c r="M408" s="68">
        <f t="shared" si="34"/>
        <v>0</v>
      </c>
    </row>
    <row r="409" spans="1:13" x14ac:dyDescent="0.25">
      <c r="A409" s="39" t="str">
        <f t="shared" si="32"/>
        <v>RURALNeurosurgeons</v>
      </c>
      <c r="B409" s="67" t="s">
        <v>20</v>
      </c>
      <c r="C409" s="57" t="s">
        <v>59</v>
      </c>
      <c r="D409" s="57" t="s">
        <v>166</v>
      </c>
      <c r="E409" s="81"/>
      <c r="F409" s="81"/>
      <c r="G409" s="81"/>
      <c r="H409" s="87">
        <f t="shared" si="30"/>
        <v>0</v>
      </c>
      <c r="I409" s="87">
        <f t="shared" si="31"/>
        <v>0</v>
      </c>
      <c r="J409" s="81"/>
      <c r="K409" s="68">
        <f t="shared" si="33"/>
        <v>0</v>
      </c>
      <c r="L409" s="81"/>
      <c r="M409" s="68">
        <f t="shared" si="34"/>
        <v>0</v>
      </c>
    </row>
    <row r="410" spans="1:13" x14ac:dyDescent="0.25">
      <c r="A410" s="39" t="str">
        <f t="shared" si="32"/>
        <v>RURALOB/Gyn</v>
      </c>
      <c r="B410" s="67" t="s">
        <v>21</v>
      </c>
      <c r="C410" s="57" t="s">
        <v>59</v>
      </c>
      <c r="D410" s="57" t="s">
        <v>166</v>
      </c>
      <c r="E410" s="81"/>
      <c r="F410" s="81"/>
      <c r="G410" s="81"/>
      <c r="H410" s="87">
        <f t="shared" si="30"/>
        <v>0</v>
      </c>
      <c r="I410" s="87">
        <f t="shared" si="31"/>
        <v>0</v>
      </c>
      <c r="J410" s="81"/>
      <c r="K410" s="68">
        <f t="shared" si="33"/>
        <v>0</v>
      </c>
      <c r="L410" s="81"/>
      <c r="M410" s="68">
        <f t="shared" si="34"/>
        <v>0</v>
      </c>
    </row>
    <row r="411" spans="1:13" x14ac:dyDescent="0.25">
      <c r="A411" s="39" t="str">
        <f t="shared" si="32"/>
        <v>RURALOrthopedics</v>
      </c>
      <c r="B411" s="67" t="s">
        <v>22</v>
      </c>
      <c r="C411" s="57" t="s">
        <v>59</v>
      </c>
      <c r="D411" s="57" t="s">
        <v>166</v>
      </c>
      <c r="E411" s="81"/>
      <c r="F411" s="81"/>
      <c r="G411" s="81"/>
      <c r="H411" s="87">
        <f t="shared" si="30"/>
        <v>0</v>
      </c>
      <c r="I411" s="87">
        <f t="shared" si="31"/>
        <v>0</v>
      </c>
      <c r="J411" s="81"/>
      <c r="K411" s="68">
        <f t="shared" si="33"/>
        <v>0</v>
      </c>
      <c r="L411" s="81"/>
      <c r="M411" s="68">
        <f t="shared" si="34"/>
        <v>0</v>
      </c>
    </row>
    <row r="412" spans="1:13" x14ac:dyDescent="0.25">
      <c r="A412" s="39" t="str">
        <f t="shared" si="32"/>
        <v>RURALPediatrics</v>
      </c>
      <c r="B412" s="67" t="s">
        <v>23</v>
      </c>
      <c r="C412" s="57" t="s">
        <v>59</v>
      </c>
      <c r="D412" s="57" t="s">
        <v>166</v>
      </c>
      <c r="E412" s="81"/>
      <c r="F412" s="81"/>
      <c r="G412" s="81"/>
      <c r="H412" s="87">
        <f t="shared" si="30"/>
        <v>0</v>
      </c>
      <c r="I412" s="87">
        <f t="shared" si="31"/>
        <v>0</v>
      </c>
      <c r="J412" s="81"/>
      <c r="K412" s="68">
        <f t="shared" si="33"/>
        <v>0</v>
      </c>
      <c r="L412" s="81"/>
      <c r="M412" s="68">
        <f t="shared" si="34"/>
        <v>0</v>
      </c>
    </row>
    <row r="413" spans="1:13" x14ac:dyDescent="0.25">
      <c r="A413" s="39" t="str">
        <f t="shared" si="32"/>
        <v>RURALPhysician Assistant</v>
      </c>
      <c r="B413" s="67" t="s">
        <v>24</v>
      </c>
      <c r="C413" s="57" t="s">
        <v>59</v>
      </c>
      <c r="D413" s="57" t="s">
        <v>166</v>
      </c>
      <c r="E413" s="81"/>
      <c r="F413" s="81"/>
      <c r="G413" s="81"/>
      <c r="H413" s="87">
        <f t="shared" si="30"/>
        <v>0</v>
      </c>
      <c r="I413" s="87">
        <f t="shared" si="31"/>
        <v>0</v>
      </c>
      <c r="J413" s="81"/>
      <c r="K413" s="68">
        <f t="shared" si="33"/>
        <v>0</v>
      </c>
      <c r="L413" s="81"/>
      <c r="M413" s="68">
        <f t="shared" si="34"/>
        <v>0</v>
      </c>
    </row>
    <row r="414" spans="1:13" x14ac:dyDescent="0.25">
      <c r="A414" s="39" t="str">
        <f t="shared" si="32"/>
        <v>RURALPodiatry</v>
      </c>
      <c r="B414" s="67" t="s">
        <v>25</v>
      </c>
      <c r="C414" s="57" t="s">
        <v>59</v>
      </c>
      <c r="D414" s="57" t="s">
        <v>166</v>
      </c>
      <c r="E414" s="81"/>
      <c r="F414" s="81"/>
      <c r="G414" s="81"/>
      <c r="H414" s="87">
        <f t="shared" si="30"/>
        <v>0</v>
      </c>
      <c r="I414" s="87">
        <f t="shared" si="31"/>
        <v>0</v>
      </c>
      <c r="J414" s="81"/>
      <c r="K414" s="68">
        <f t="shared" si="33"/>
        <v>0</v>
      </c>
      <c r="L414" s="81"/>
      <c r="M414" s="68">
        <f t="shared" si="34"/>
        <v>0</v>
      </c>
    </row>
    <row r="415" spans="1:13" x14ac:dyDescent="0.25">
      <c r="A415" s="39" t="str">
        <f t="shared" si="32"/>
        <v>RURALRheumatology</v>
      </c>
      <c r="B415" s="67" t="s">
        <v>26</v>
      </c>
      <c r="C415" s="57" t="s">
        <v>59</v>
      </c>
      <c r="D415" s="57" t="s">
        <v>166</v>
      </c>
      <c r="E415" s="81"/>
      <c r="F415" s="81"/>
      <c r="G415" s="81"/>
      <c r="H415" s="87">
        <f t="shared" si="30"/>
        <v>0</v>
      </c>
      <c r="I415" s="87">
        <f t="shared" si="31"/>
        <v>0</v>
      </c>
      <c r="J415" s="81"/>
      <c r="K415" s="68">
        <f t="shared" si="33"/>
        <v>0</v>
      </c>
      <c r="L415" s="81"/>
      <c r="M415" s="68">
        <f t="shared" si="34"/>
        <v>0</v>
      </c>
    </row>
    <row r="416" spans="1:13" x14ac:dyDescent="0.25">
      <c r="A416" s="39" t="str">
        <f t="shared" si="32"/>
        <v>RURALSurgeons</v>
      </c>
      <c r="B416" s="67" t="s">
        <v>27</v>
      </c>
      <c r="C416" s="57" t="s">
        <v>59</v>
      </c>
      <c r="D416" s="57" t="s">
        <v>166</v>
      </c>
      <c r="E416" s="81"/>
      <c r="F416" s="81"/>
      <c r="G416" s="81"/>
      <c r="H416" s="87">
        <f t="shared" si="30"/>
        <v>0</v>
      </c>
      <c r="I416" s="87">
        <f t="shared" si="31"/>
        <v>0</v>
      </c>
      <c r="J416" s="81"/>
      <c r="K416" s="68">
        <f t="shared" si="33"/>
        <v>0</v>
      </c>
      <c r="L416" s="81"/>
      <c r="M416" s="68">
        <f t="shared" si="34"/>
        <v>0</v>
      </c>
    </row>
    <row r="417" spans="1:13" x14ac:dyDescent="0.25">
      <c r="A417" s="39" t="str">
        <f t="shared" si="32"/>
        <v>RURALUrology</v>
      </c>
      <c r="B417" s="67" t="s">
        <v>28</v>
      </c>
      <c r="C417" s="57" t="s">
        <v>59</v>
      </c>
      <c r="D417" s="57" t="s">
        <v>166</v>
      </c>
      <c r="E417" s="81"/>
      <c r="F417" s="81"/>
      <c r="G417" s="81"/>
      <c r="H417" s="87">
        <f t="shared" si="30"/>
        <v>0</v>
      </c>
      <c r="I417" s="87">
        <f t="shared" si="31"/>
        <v>0</v>
      </c>
      <c r="J417" s="81"/>
      <c r="K417" s="68">
        <f t="shared" si="33"/>
        <v>0</v>
      </c>
      <c r="L417" s="81"/>
      <c r="M417" s="68">
        <f t="shared" si="34"/>
        <v>0</v>
      </c>
    </row>
    <row r="418" spans="1:13" ht="25" x14ac:dyDescent="0.25">
      <c r="A418" s="39" t="str">
        <f t="shared" si="32"/>
        <v>RURALPCP including Internal Medicine, General Practice, Family Practice</v>
      </c>
      <c r="B418" s="67" t="s">
        <v>4</v>
      </c>
      <c r="C418" s="57" t="s">
        <v>59</v>
      </c>
      <c r="D418" s="57" t="s">
        <v>78</v>
      </c>
      <c r="E418" s="81"/>
      <c r="F418" s="81"/>
      <c r="G418" s="81"/>
      <c r="H418" s="87">
        <f t="shared" si="30"/>
        <v>0</v>
      </c>
      <c r="I418" s="87">
        <f t="shared" si="31"/>
        <v>0</v>
      </c>
      <c r="J418" s="81"/>
      <c r="K418" s="68">
        <f t="shared" si="33"/>
        <v>0</v>
      </c>
      <c r="L418" s="81"/>
      <c r="M418" s="68">
        <f t="shared" si="34"/>
        <v>0</v>
      </c>
    </row>
    <row r="419" spans="1:13" x14ac:dyDescent="0.25">
      <c r="A419" s="39" t="str">
        <f t="shared" si="32"/>
        <v>RURALPharmacies</v>
      </c>
      <c r="B419" s="67" t="s">
        <v>5</v>
      </c>
      <c r="C419" s="57" t="s">
        <v>59</v>
      </c>
      <c r="D419" s="57" t="s">
        <v>78</v>
      </c>
      <c r="E419" s="81"/>
      <c r="F419" s="81"/>
      <c r="G419" s="81"/>
      <c r="H419" s="87">
        <f t="shared" si="30"/>
        <v>0</v>
      </c>
      <c r="I419" s="87">
        <f t="shared" si="31"/>
        <v>0</v>
      </c>
      <c r="J419" s="81"/>
      <c r="K419" s="68">
        <f t="shared" si="33"/>
        <v>0</v>
      </c>
      <c r="L419" s="81"/>
      <c r="M419" s="68">
        <f t="shared" si="34"/>
        <v>0</v>
      </c>
    </row>
    <row r="420" spans="1:13" x14ac:dyDescent="0.25">
      <c r="A420" s="39" t="str">
        <f t="shared" si="32"/>
        <v>RURALFQHC - PCP Only</v>
      </c>
      <c r="B420" s="67" t="s">
        <v>6</v>
      </c>
      <c r="C420" s="57" t="s">
        <v>59</v>
      </c>
      <c r="D420" s="57" t="s">
        <v>78</v>
      </c>
      <c r="E420" s="81"/>
      <c r="F420" s="81"/>
      <c r="G420" s="81"/>
      <c r="H420" s="87">
        <f t="shared" si="30"/>
        <v>0</v>
      </c>
      <c r="I420" s="87">
        <f t="shared" si="31"/>
        <v>0</v>
      </c>
      <c r="J420" s="81"/>
      <c r="K420" s="68">
        <f t="shared" si="33"/>
        <v>0</v>
      </c>
      <c r="L420" s="81"/>
      <c r="M420" s="68">
        <f t="shared" si="34"/>
        <v>0</v>
      </c>
    </row>
    <row r="421" spans="1:13" x14ac:dyDescent="0.25">
      <c r="A421" s="39" t="str">
        <f t="shared" si="32"/>
        <v>RURALCardiology</v>
      </c>
      <c r="B421" s="67" t="s">
        <v>8</v>
      </c>
      <c r="C421" s="57" t="s">
        <v>59</v>
      </c>
      <c r="D421" s="57" t="s">
        <v>78</v>
      </c>
      <c r="E421" s="81"/>
      <c r="F421" s="81"/>
      <c r="G421" s="81"/>
      <c r="H421" s="87">
        <f t="shared" si="30"/>
        <v>0</v>
      </c>
      <c r="I421" s="87">
        <f t="shared" si="31"/>
        <v>0</v>
      </c>
      <c r="J421" s="81"/>
      <c r="K421" s="68">
        <f t="shared" si="33"/>
        <v>0</v>
      </c>
      <c r="L421" s="81"/>
      <c r="M421" s="68">
        <f t="shared" si="34"/>
        <v>0</v>
      </c>
    </row>
    <row r="422" spans="1:13" x14ac:dyDescent="0.25">
      <c r="A422" s="39" t="str">
        <f t="shared" si="32"/>
        <v>RURALCertified Nurse Practitioner</v>
      </c>
      <c r="B422" s="67" t="s">
        <v>9</v>
      </c>
      <c r="C422" s="57" t="s">
        <v>59</v>
      </c>
      <c r="D422" s="57" t="s">
        <v>78</v>
      </c>
      <c r="E422" s="81"/>
      <c r="F422" s="81"/>
      <c r="G422" s="81"/>
      <c r="H422" s="87">
        <f t="shared" si="30"/>
        <v>0</v>
      </c>
      <c r="I422" s="87">
        <f t="shared" si="31"/>
        <v>0</v>
      </c>
      <c r="J422" s="81"/>
      <c r="K422" s="68">
        <f t="shared" si="33"/>
        <v>0</v>
      </c>
      <c r="L422" s="81"/>
      <c r="M422" s="68">
        <f t="shared" si="34"/>
        <v>0</v>
      </c>
    </row>
    <row r="423" spans="1:13" x14ac:dyDescent="0.25">
      <c r="A423" s="39" t="str">
        <f t="shared" si="32"/>
        <v>RURALCertified Midwives</v>
      </c>
      <c r="B423" s="67" t="s">
        <v>10</v>
      </c>
      <c r="C423" s="57" t="s">
        <v>59</v>
      </c>
      <c r="D423" s="57" t="s">
        <v>78</v>
      </c>
      <c r="E423" s="81"/>
      <c r="F423" s="81"/>
      <c r="G423" s="81"/>
      <c r="H423" s="87">
        <f t="shared" si="30"/>
        <v>0</v>
      </c>
      <c r="I423" s="87">
        <f t="shared" si="31"/>
        <v>0</v>
      </c>
      <c r="J423" s="81"/>
      <c r="K423" s="68">
        <f t="shared" si="33"/>
        <v>0</v>
      </c>
      <c r="L423" s="81"/>
      <c r="M423" s="68">
        <f t="shared" si="34"/>
        <v>0</v>
      </c>
    </row>
    <row r="424" spans="1:13" x14ac:dyDescent="0.25">
      <c r="A424" s="39" t="str">
        <f t="shared" si="32"/>
        <v>RURALDermatology</v>
      </c>
      <c r="B424" s="67" t="s">
        <v>11</v>
      </c>
      <c r="C424" s="57" t="s">
        <v>59</v>
      </c>
      <c r="D424" s="57" t="s">
        <v>78</v>
      </c>
      <c r="E424" s="81"/>
      <c r="F424" s="81"/>
      <c r="G424" s="81"/>
      <c r="H424" s="87">
        <f t="shared" si="30"/>
        <v>0</v>
      </c>
      <c r="I424" s="87">
        <f t="shared" si="31"/>
        <v>0</v>
      </c>
      <c r="J424" s="81"/>
      <c r="K424" s="68">
        <f t="shared" si="33"/>
        <v>0</v>
      </c>
      <c r="L424" s="81"/>
      <c r="M424" s="68">
        <f t="shared" si="34"/>
        <v>0</v>
      </c>
    </row>
    <row r="425" spans="1:13" x14ac:dyDescent="0.25">
      <c r="A425" s="39" t="str">
        <f t="shared" si="32"/>
        <v>RURALDental</v>
      </c>
      <c r="B425" s="67" t="s">
        <v>12</v>
      </c>
      <c r="C425" s="57" t="s">
        <v>59</v>
      </c>
      <c r="D425" s="57" t="s">
        <v>78</v>
      </c>
      <c r="E425" s="81"/>
      <c r="F425" s="81"/>
      <c r="G425" s="81"/>
      <c r="H425" s="87">
        <f t="shared" si="30"/>
        <v>0</v>
      </c>
      <c r="I425" s="87">
        <f t="shared" si="31"/>
        <v>0</v>
      </c>
      <c r="J425" s="81"/>
      <c r="K425" s="68">
        <f t="shared" si="33"/>
        <v>0</v>
      </c>
      <c r="L425" s="81"/>
      <c r="M425" s="68">
        <f t="shared" si="34"/>
        <v>0</v>
      </c>
    </row>
    <row r="426" spans="1:13" x14ac:dyDescent="0.25">
      <c r="A426" s="39" t="str">
        <f t="shared" si="32"/>
        <v>RURALEndocrinology</v>
      </c>
      <c r="B426" s="67" t="s">
        <v>13</v>
      </c>
      <c r="C426" s="57" t="s">
        <v>59</v>
      </c>
      <c r="D426" s="57" t="s">
        <v>78</v>
      </c>
      <c r="E426" s="81"/>
      <c r="F426" s="81"/>
      <c r="G426" s="81"/>
      <c r="H426" s="87">
        <f t="shared" si="30"/>
        <v>0</v>
      </c>
      <c r="I426" s="87">
        <f t="shared" si="31"/>
        <v>0</v>
      </c>
      <c r="J426" s="81"/>
      <c r="K426" s="68">
        <f t="shared" si="33"/>
        <v>0</v>
      </c>
      <c r="L426" s="81"/>
      <c r="M426" s="68">
        <f t="shared" si="34"/>
        <v>0</v>
      </c>
    </row>
    <row r="427" spans="1:13" x14ac:dyDescent="0.25">
      <c r="A427" s="39" t="str">
        <f t="shared" si="32"/>
        <v>RURALENT</v>
      </c>
      <c r="B427" s="67" t="s">
        <v>14</v>
      </c>
      <c r="C427" s="57" t="s">
        <v>59</v>
      </c>
      <c r="D427" s="57" t="s">
        <v>78</v>
      </c>
      <c r="E427" s="81"/>
      <c r="F427" s="81"/>
      <c r="G427" s="81"/>
      <c r="H427" s="87">
        <f t="shared" si="30"/>
        <v>0</v>
      </c>
      <c r="I427" s="87">
        <f t="shared" si="31"/>
        <v>0</v>
      </c>
      <c r="J427" s="81"/>
      <c r="K427" s="68">
        <f t="shared" si="33"/>
        <v>0</v>
      </c>
      <c r="L427" s="81"/>
      <c r="M427" s="68">
        <f t="shared" si="34"/>
        <v>0</v>
      </c>
    </row>
    <row r="428" spans="1:13" x14ac:dyDescent="0.25">
      <c r="A428" s="39" t="str">
        <f t="shared" si="32"/>
        <v>RURALFQHC</v>
      </c>
      <c r="B428" s="67" t="s">
        <v>15</v>
      </c>
      <c r="C428" s="57" t="s">
        <v>59</v>
      </c>
      <c r="D428" s="57" t="s">
        <v>78</v>
      </c>
      <c r="E428" s="81"/>
      <c r="F428" s="81"/>
      <c r="G428" s="81"/>
      <c r="H428" s="87">
        <f t="shared" si="30"/>
        <v>0</v>
      </c>
      <c r="I428" s="87">
        <f t="shared" si="31"/>
        <v>0</v>
      </c>
      <c r="J428" s="81"/>
      <c r="K428" s="68">
        <f t="shared" si="33"/>
        <v>0</v>
      </c>
      <c r="L428" s="81"/>
      <c r="M428" s="68">
        <f t="shared" si="34"/>
        <v>0</v>
      </c>
    </row>
    <row r="429" spans="1:13" x14ac:dyDescent="0.25">
      <c r="A429" s="39" t="str">
        <f t="shared" si="32"/>
        <v>RURALRHC</v>
      </c>
      <c r="B429" s="69" t="s">
        <v>16</v>
      </c>
      <c r="C429" s="57" t="s">
        <v>59</v>
      </c>
      <c r="D429" s="57" t="s">
        <v>78</v>
      </c>
      <c r="E429" s="81"/>
      <c r="F429" s="81"/>
      <c r="G429" s="81"/>
      <c r="H429" s="87">
        <f t="shared" si="30"/>
        <v>0</v>
      </c>
      <c r="I429" s="87">
        <f t="shared" si="31"/>
        <v>0</v>
      </c>
      <c r="J429" s="81"/>
      <c r="K429" s="68">
        <f t="shared" si="33"/>
        <v>0</v>
      </c>
      <c r="L429" s="81"/>
      <c r="M429" s="68">
        <f t="shared" si="34"/>
        <v>0</v>
      </c>
    </row>
    <row r="430" spans="1:13" x14ac:dyDescent="0.25">
      <c r="A430" s="39" t="str">
        <f t="shared" si="32"/>
        <v>RURALHematology/Oncology</v>
      </c>
      <c r="B430" s="67" t="s">
        <v>17</v>
      </c>
      <c r="C430" s="57" t="s">
        <v>59</v>
      </c>
      <c r="D430" s="57" t="s">
        <v>78</v>
      </c>
      <c r="E430" s="81"/>
      <c r="F430" s="81"/>
      <c r="G430" s="81"/>
      <c r="H430" s="87">
        <f t="shared" si="30"/>
        <v>0</v>
      </c>
      <c r="I430" s="87">
        <f t="shared" si="31"/>
        <v>0</v>
      </c>
      <c r="J430" s="81"/>
      <c r="K430" s="68">
        <f t="shared" si="33"/>
        <v>0</v>
      </c>
      <c r="L430" s="81"/>
      <c r="M430" s="68">
        <f t="shared" si="34"/>
        <v>0</v>
      </c>
    </row>
    <row r="431" spans="1:13" x14ac:dyDescent="0.25">
      <c r="A431" s="39" t="str">
        <f t="shared" si="32"/>
        <v>RURALI/T/U</v>
      </c>
      <c r="B431" s="69" t="s">
        <v>18</v>
      </c>
      <c r="C431" s="57" t="s">
        <v>59</v>
      </c>
      <c r="D431" s="57" t="s">
        <v>78</v>
      </c>
      <c r="E431" s="81"/>
      <c r="F431" s="81"/>
      <c r="G431" s="81"/>
      <c r="H431" s="87">
        <f t="shared" si="30"/>
        <v>0</v>
      </c>
      <c r="I431" s="87">
        <f t="shared" si="31"/>
        <v>0</v>
      </c>
      <c r="J431" s="81"/>
      <c r="K431" s="68">
        <f t="shared" si="33"/>
        <v>0</v>
      </c>
      <c r="L431" s="81"/>
      <c r="M431" s="68">
        <f t="shared" si="34"/>
        <v>0</v>
      </c>
    </row>
    <row r="432" spans="1:13" x14ac:dyDescent="0.25">
      <c r="A432" s="39" t="str">
        <f t="shared" si="32"/>
        <v>RURALNeurology</v>
      </c>
      <c r="B432" s="67" t="s">
        <v>19</v>
      </c>
      <c r="C432" s="57" t="s">
        <v>59</v>
      </c>
      <c r="D432" s="57" t="s">
        <v>78</v>
      </c>
      <c r="E432" s="81"/>
      <c r="F432" s="81"/>
      <c r="G432" s="81"/>
      <c r="H432" s="87">
        <f t="shared" si="30"/>
        <v>0</v>
      </c>
      <c r="I432" s="87">
        <f t="shared" si="31"/>
        <v>0</v>
      </c>
      <c r="J432" s="81"/>
      <c r="K432" s="68">
        <f t="shared" si="33"/>
        <v>0</v>
      </c>
      <c r="L432" s="81"/>
      <c r="M432" s="68">
        <f t="shared" si="34"/>
        <v>0</v>
      </c>
    </row>
    <row r="433" spans="1:13" x14ac:dyDescent="0.25">
      <c r="A433" s="39" t="str">
        <f t="shared" si="32"/>
        <v>RURALNeurosurgeons</v>
      </c>
      <c r="B433" s="67" t="s">
        <v>20</v>
      </c>
      <c r="C433" s="57" t="s">
        <v>59</v>
      </c>
      <c r="D433" s="57" t="s">
        <v>78</v>
      </c>
      <c r="E433" s="81"/>
      <c r="F433" s="81"/>
      <c r="G433" s="81"/>
      <c r="H433" s="87">
        <f t="shared" si="30"/>
        <v>0</v>
      </c>
      <c r="I433" s="87">
        <f t="shared" si="31"/>
        <v>0</v>
      </c>
      <c r="J433" s="81"/>
      <c r="K433" s="68">
        <f t="shared" si="33"/>
        <v>0</v>
      </c>
      <c r="L433" s="81"/>
      <c r="M433" s="68">
        <f t="shared" si="34"/>
        <v>0</v>
      </c>
    </row>
    <row r="434" spans="1:13" x14ac:dyDescent="0.25">
      <c r="A434" s="39" t="str">
        <f t="shared" si="32"/>
        <v>RURALOB/Gyn</v>
      </c>
      <c r="B434" s="67" t="s">
        <v>21</v>
      </c>
      <c r="C434" s="57" t="s">
        <v>59</v>
      </c>
      <c r="D434" s="57" t="s">
        <v>78</v>
      </c>
      <c r="E434" s="81"/>
      <c r="F434" s="81"/>
      <c r="G434" s="81"/>
      <c r="H434" s="87">
        <f t="shared" si="30"/>
        <v>0</v>
      </c>
      <c r="I434" s="87">
        <f t="shared" si="31"/>
        <v>0</v>
      </c>
      <c r="J434" s="81"/>
      <c r="K434" s="68">
        <f t="shared" si="33"/>
        <v>0</v>
      </c>
      <c r="L434" s="81"/>
      <c r="M434" s="68">
        <f t="shared" si="34"/>
        <v>0</v>
      </c>
    </row>
    <row r="435" spans="1:13" x14ac:dyDescent="0.25">
      <c r="A435" s="39" t="str">
        <f t="shared" si="32"/>
        <v>RURALOrthopedics</v>
      </c>
      <c r="B435" s="67" t="s">
        <v>22</v>
      </c>
      <c r="C435" s="57" t="s">
        <v>59</v>
      </c>
      <c r="D435" s="57" t="s">
        <v>78</v>
      </c>
      <c r="E435" s="81"/>
      <c r="F435" s="81"/>
      <c r="G435" s="81"/>
      <c r="H435" s="87">
        <f t="shared" si="30"/>
        <v>0</v>
      </c>
      <c r="I435" s="87">
        <f t="shared" si="31"/>
        <v>0</v>
      </c>
      <c r="J435" s="81"/>
      <c r="K435" s="68">
        <f t="shared" si="33"/>
        <v>0</v>
      </c>
      <c r="L435" s="81"/>
      <c r="M435" s="68">
        <f t="shared" si="34"/>
        <v>0</v>
      </c>
    </row>
    <row r="436" spans="1:13" x14ac:dyDescent="0.25">
      <c r="A436" s="39" t="str">
        <f t="shared" si="32"/>
        <v>RURALPediatrics</v>
      </c>
      <c r="B436" s="67" t="s">
        <v>23</v>
      </c>
      <c r="C436" s="57" t="s">
        <v>59</v>
      </c>
      <c r="D436" s="57" t="s">
        <v>78</v>
      </c>
      <c r="E436" s="81"/>
      <c r="F436" s="81"/>
      <c r="G436" s="81"/>
      <c r="H436" s="87">
        <f t="shared" si="30"/>
        <v>0</v>
      </c>
      <c r="I436" s="87">
        <f t="shared" si="31"/>
        <v>0</v>
      </c>
      <c r="J436" s="81"/>
      <c r="K436" s="68">
        <f t="shared" si="33"/>
        <v>0</v>
      </c>
      <c r="L436" s="81"/>
      <c r="M436" s="68">
        <f t="shared" si="34"/>
        <v>0</v>
      </c>
    </row>
    <row r="437" spans="1:13" x14ac:dyDescent="0.25">
      <c r="A437" s="39" t="str">
        <f t="shared" si="32"/>
        <v>RURALPhysician Assistant</v>
      </c>
      <c r="B437" s="67" t="s">
        <v>24</v>
      </c>
      <c r="C437" s="57" t="s">
        <v>59</v>
      </c>
      <c r="D437" s="57" t="s">
        <v>78</v>
      </c>
      <c r="E437" s="81"/>
      <c r="F437" s="81"/>
      <c r="G437" s="81"/>
      <c r="H437" s="87">
        <f t="shared" si="30"/>
        <v>0</v>
      </c>
      <c r="I437" s="87">
        <f t="shared" si="31"/>
        <v>0</v>
      </c>
      <c r="J437" s="81"/>
      <c r="K437" s="68">
        <f t="shared" si="33"/>
        <v>0</v>
      </c>
      <c r="L437" s="81"/>
      <c r="M437" s="68">
        <f t="shared" si="34"/>
        <v>0</v>
      </c>
    </row>
    <row r="438" spans="1:13" x14ac:dyDescent="0.25">
      <c r="A438" s="39" t="str">
        <f t="shared" si="32"/>
        <v>RURALPodiatry</v>
      </c>
      <c r="B438" s="67" t="s">
        <v>25</v>
      </c>
      <c r="C438" s="57" t="s">
        <v>59</v>
      </c>
      <c r="D438" s="57" t="s">
        <v>78</v>
      </c>
      <c r="E438" s="81"/>
      <c r="F438" s="81"/>
      <c r="G438" s="81"/>
      <c r="H438" s="87">
        <f t="shared" si="30"/>
        <v>0</v>
      </c>
      <c r="I438" s="87">
        <f t="shared" si="31"/>
        <v>0</v>
      </c>
      <c r="J438" s="81"/>
      <c r="K438" s="68">
        <f t="shared" si="33"/>
        <v>0</v>
      </c>
      <c r="L438" s="81"/>
      <c r="M438" s="68">
        <f t="shared" si="34"/>
        <v>0</v>
      </c>
    </row>
    <row r="439" spans="1:13" x14ac:dyDescent="0.25">
      <c r="A439" s="39" t="str">
        <f t="shared" si="32"/>
        <v>RURALRheumatology</v>
      </c>
      <c r="B439" s="67" t="s">
        <v>26</v>
      </c>
      <c r="C439" s="57" t="s">
        <v>59</v>
      </c>
      <c r="D439" s="57" t="s">
        <v>78</v>
      </c>
      <c r="E439" s="81"/>
      <c r="F439" s="81"/>
      <c r="G439" s="81"/>
      <c r="H439" s="87">
        <f t="shared" si="30"/>
        <v>0</v>
      </c>
      <c r="I439" s="87">
        <f t="shared" si="31"/>
        <v>0</v>
      </c>
      <c r="J439" s="81"/>
      <c r="K439" s="68">
        <f t="shared" si="33"/>
        <v>0</v>
      </c>
      <c r="L439" s="81"/>
      <c r="M439" s="68">
        <f t="shared" si="34"/>
        <v>0</v>
      </c>
    </row>
    <row r="440" spans="1:13" x14ac:dyDescent="0.25">
      <c r="A440" s="39" t="str">
        <f t="shared" si="32"/>
        <v>RURALSurgeons</v>
      </c>
      <c r="B440" s="67" t="s">
        <v>27</v>
      </c>
      <c r="C440" s="57" t="s">
        <v>59</v>
      </c>
      <c r="D440" s="57" t="s">
        <v>78</v>
      </c>
      <c r="E440" s="81"/>
      <c r="F440" s="81"/>
      <c r="G440" s="81"/>
      <c r="H440" s="87">
        <f t="shared" si="30"/>
        <v>0</v>
      </c>
      <c r="I440" s="87">
        <f t="shared" si="31"/>
        <v>0</v>
      </c>
      <c r="J440" s="81"/>
      <c r="K440" s="68">
        <f t="shared" si="33"/>
        <v>0</v>
      </c>
      <c r="L440" s="81"/>
      <c r="M440" s="68">
        <f t="shared" si="34"/>
        <v>0</v>
      </c>
    </row>
    <row r="441" spans="1:13" x14ac:dyDescent="0.25">
      <c r="A441" s="39" t="str">
        <f t="shared" si="32"/>
        <v>RURALUrology</v>
      </c>
      <c r="B441" s="67" t="s">
        <v>28</v>
      </c>
      <c r="C441" s="57" t="s">
        <v>59</v>
      </c>
      <c r="D441" s="57" t="s">
        <v>78</v>
      </c>
      <c r="E441" s="81"/>
      <c r="F441" s="81"/>
      <c r="G441" s="81"/>
      <c r="H441" s="87">
        <f t="shared" si="30"/>
        <v>0</v>
      </c>
      <c r="I441" s="87">
        <f t="shared" si="31"/>
        <v>0</v>
      </c>
      <c r="J441" s="81"/>
      <c r="K441" s="68">
        <f t="shared" si="33"/>
        <v>0</v>
      </c>
      <c r="L441" s="81"/>
      <c r="M441" s="68">
        <f t="shared" si="34"/>
        <v>0</v>
      </c>
    </row>
    <row r="442" spans="1:13" ht="25" x14ac:dyDescent="0.25">
      <c r="A442" s="39" t="str">
        <f t="shared" si="32"/>
        <v>FRONTIERPCP including Internal Medicine, General Practice, Family Practice</v>
      </c>
      <c r="B442" s="67" t="s">
        <v>4</v>
      </c>
      <c r="C442" s="57" t="s">
        <v>60</v>
      </c>
      <c r="D442" s="70" t="s">
        <v>79</v>
      </c>
      <c r="E442" s="81"/>
      <c r="F442" s="81"/>
      <c r="G442" s="81"/>
      <c r="H442" s="87">
        <f t="shared" si="30"/>
        <v>0</v>
      </c>
      <c r="I442" s="87">
        <f t="shared" si="31"/>
        <v>0</v>
      </c>
      <c r="J442" s="81"/>
      <c r="K442" s="68">
        <f t="shared" si="33"/>
        <v>0</v>
      </c>
      <c r="L442" s="81"/>
      <c r="M442" s="68">
        <f t="shared" si="34"/>
        <v>0</v>
      </c>
    </row>
    <row r="443" spans="1:13" x14ac:dyDescent="0.25">
      <c r="A443" s="39" t="str">
        <f t="shared" si="32"/>
        <v>FRONTIERPharmacies</v>
      </c>
      <c r="B443" s="67" t="s">
        <v>5</v>
      </c>
      <c r="C443" s="57" t="s">
        <v>60</v>
      </c>
      <c r="D443" s="70" t="s">
        <v>79</v>
      </c>
      <c r="E443" s="81"/>
      <c r="F443" s="81"/>
      <c r="G443" s="81"/>
      <c r="H443" s="87">
        <f t="shared" si="30"/>
        <v>0</v>
      </c>
      <c r="I443" s="87">
        <f t="shared" si="31"/>
        <v>0</v>
      </c>
      <c r="J443" s="81"/>
      <c r="K443" s="68">
        <f t="shared" si="33"/>
        <v>0</v>
      </c>
      <c r="L443" s="81"/>
      <c r="M443" s="68">
        <f t="shared" si="34"/>
        <v>0</v>
      </c>
    </row>
    <row r="444" spans="1:13" x14ac:dyDescent="0.25">
      <c r="A444" s="39" t="str">
        <f t="shared" si="32"/>
        <v>FRONTIERFQHC - PCP Only</v>
      </c>
      <c r="B444" s="67" t="s">
        <v>6</v>
      </c>
      <c r="C444" s="57" t="s">
        <v>60</v>
      </c>
      <c r="D444" s="70" t="s">
        <v>79</v>
      </c>
      <c r="E444" s="81"/>
      <c r="F444" s="81"/>
      <c r="G444" s="81"/>
      <c r="H444" s="87">
        <f t="shared" si="30"/>
        <v>0</v>
      </c>
      <c r="I444" s="87">
        <f t="shared" si="31"/>
        <v>0</v>
      </c>
      <c r="J444" s="81"/>
      <c r="K444" s="68">
        <f t="shared" si="33"/>
        <v>0</v>
      </c>
      <c r="L444" s="81"/>
      <c r="M444" s="68">
        <f t="shared" si="34"/>
        <v>0</v>
      </c>
    </row>
    <row r="445" spans="1:13" x14ac:dyDescent="0.25">
      <c r="A445" s="39" t="str">
        <f t="shared" si="32"/>
        <v>FRONTIERCardiology</v>
      </c>
      <c r="B445" s="67" t="s">
        <v>8</v>
      </c>
      <c r="C445" s="57" t="s">
        <v>60</v>
      </c>
      <c r="D445" s="70" t="s">
        <v>79</v>
      </c>
      <c r="E445" s="81"/>
      <c r="F445" s="81"/>
      <c r="G445" s="81"/>
      <c r="H445" s="87">
        <f t="shared" si="30"/>
        <v>0</v>
      </c>
      <c r="I445" s="87">
        <f t="shared" si="31"/>
        <v>0</v>
      </c>
      <c r="J445" s="81"/>
      <c r="K445" s="68">
        <f t="shared" si="33"/>
        <v>0</v>
      </c>
      <c r="L445" s="81"/>
      <c r="M445" s="68">
        <f t="shared" si="34"/>
        <v>0</v>
      </c>
    </row>
    <row r="446" spans="1:13" x14ac:dyDescent="0.25">
      <c r="A446" s="39" t="str">
        <f t="shared" si="32"/>
        <v>FRONTIERCertified Nurse Practitioner</v>
      </c>
      <c r="B446" s="67" t="s">
        <v>9</v>
      </c>
      <c r="C446" s="57" t="s">
        <v>60</v>
      </c>
      <c r="D446" s="70" t="s">
        <v>79</v>
      </c>
      <c r="E446" s="81"/>
      <c r="F446" s="81"/>
      <c r="G446" s="81"/>
      <c r="H446" s="87">
        <f t="shared" si="30"/>
        <v>0</v>
      </c>
      <c r="I446" s="87">
        <f t="shared" si="31"/>
        <v>0</v>
      </c>
      <c r="J446" s="81"/>
      <c r="K446" s="68">
        <f t="shared" si="33"/>
        <v>0</v>
      </c>
      <c r="L446" s="81"/>
      <c r="M446" s="68">
        <f t="shared" si="34"/>
        <v>0</v>
      </c>
    </row>
    <row r="447" spans="1:13" x14ac:dyDescent="0.25">
      <c r="A447" s="39" t="str">
        <f t="shared" si="32"/>
        <v>FRONTIERCertified Midwives</v>
      </c>
      <c r="B447" s="67" t="s">
        <v>10</v>
      </c>
      <c r="C447" s="57" t="s">
        <v>60</v>
      </c>
      <c r="D447" s="70" t="s">
        <v>79</v>
      </c>
      <c r="E447" s="81"/>
      <c r="F447" s="81"/>
      <c r="G447" s="81"/>
      <c r="H447" s="87">
        <f t="shared" si="30"/>
        <v>0</v>
      </c>
      <c r="I447" s="87">
        <f t="shared" si="31"/>
        <v>0</v>
      </c>
      <c r="J447" s="81"/>
      <c r="K447" s="68">
        <f t="shared" si="33"/>
        <v>0</v>
      </c>
      <c r="L447" s="81"/>
      <c r="M447" s="68">
        <f t="shared" si="34"/>
        <v>0</v>
      </c>
    </row>
    <row r="448" spans="1:13" x14ac:dyDescent="0.25">
      <c r="A448" s="39" t="str">
        <f t="shared" si="32"/>
        <v>FRONTIERDermatology</v>
      </c>
      <c r="B448" s="67" t="s">
        <v>11</v>
      </c>
      <c r="C448" s="57" t="s">
        <v>60</v>
      </c>
      <c r="D448" s="70" t="s">
        <v>79</v>
      </c>
      <c r="E448" s="81"/>
      <c r="F448" s="81"/>
      <c r="G448" s="81"/>
      <c r="H448" s="87">
        <f t="shared" si="30"/>
        <v>0</v>
      </c>
      <c r="I448" s="87">
        <f t="shared" si="31"/>
        <v>0</v>
      </c>
      <c r="J448" s="81"/>
      <c r="K448" s="68">
        <f t="shared" si="33"/>
        <v>0</v>
      </c>
      <c r="L448" s="81"/>
      <c r="M448" s="68">
        <f t="shared" si="34"/>
        <v>0</v>
      </c>
    </row>
    <row r="449" spans="1:13" x14ac:dyDescent="0.25">
      <c r="A449" s="39" t="str">
        <f t="shared" si="32"/>
        <v>FRONTIERDental</v>
      </c>
      <c r="B449" s="67" t="s">
        <v>12</v>
      </c>
      <c r="C449" s="57" t="s">
        <v>60</v>
      </c>
      <c r="D449" s="70" t="s">
        <v>79</v>
      </c>
      <c r="E449" s="81"/>
      <c r="F449" s="81"/>
      <c r="G449" s="81"/>
      <c r="H449" s="87">
        <f t="shared" si="30"/>
        <v>0</v>
      </c>
      <c r="I449" s="87">
        <f t="shared" si="31"/>
        <v>0</v>
      </c>
      <c r="J449" s="81"/>
      <c r="K449" s="68">
        <f t="shared" si="33"/>
        <v>0</v>
      </c>
      <c r="L449" s="81"/>
      <c r="M449" s="68">
        <f t="shared" si="34"/>
        <v>0</v>
      </c>
    </row>
    <row r="450" spans="1:13" x14ac:dyDescent="0.25">
      <c r="A450" s="39" t="str">
        <f t="shared" si="32"/>
        <v>FRONTIEREndocrinology</v>
      </c>
      <c r="B450" s="67" t="s">
        <v>13</v>
      </c>
      <c r="C450" s="57" t="s">
        <v>60</v>
      </c>
      <c r="D450" s="70" t="s">
        <v>79</v>
      </c>
      <c r="E450" s="81"/>
      <c r="F450" s="81"/>
      <c r="G450" s="81"/>
      <c r="H450" s="87">
        <f t="shared" si="30"/>
        <v>0</v>
      </c>
      <c r="I450" s="87">
        <f t="shared" si="31"/>
        <v>0</v>
      </c>
      <c r="J450" s="81"/>
      <c r="K450" s="68">
        <f t="shared" si="33"/>
        <v>0</v>
      </c>
      <c r="L450" s="81"/>
      <c r="M450" s="68">
        <f t="shared" si="34"/>
        <v>0</v>
      </c>
    </row>
    <row r="451" spans="1:13" x14ac:dyDescent="0.25">
      <c r="A451" s="39" t="str">
        <f t="shared" si="32"/>
        <v>FRONTIERENT</v>
      </c>
      <c r="B451" s="67" t="s">
        <v>14</v>
      </c>
      <c r="C451" s="57" t="s">
        <v>60</v>
      </c>
      <c r="D451" s="70" t="s">
        <v>79</v>
      </c>
      <c r="E451" s="81"/>
      <c r="F451" s="81"/>
      <c r="G451" s="81"/>
      <c r="H451" s="87">
        <f t="shared" si="30"/>
        <v>0</v>
      </c>
      <c r="I451" s="87">
        <f t="shared" si="31"/>
        <v>0</v>
      </c>
      <c r="J451" s="81"/>
      <c r="K451" s="68">
        <f t="shared" si="33"/>
        <v>0</v>
      </c>
      <c r="L451" s="81"/>
      <c r="M451" s="68">
        <f t="shared" si="34"/>
        <v>0</v>
      </c>
    </row>
    <row r="452" spans="1:13" x14ac:dyDescent="0.25">
      <c r="A452" s="39" t="str">
        <f t="shared" si="32"/>
        <v>FRONTIERFQHC</v>
      </c>
      <c r="B452" s="67" t="s">
        <v>15</v>
      </c>
      <c r="C452" s="57" t="s">
        <v>60</v>
      </c>
      <c r="D452" s="70" t="s">
        <v>79</v>
      </c>
      <c r="E452" s="81"/>
      <c r="F452" s="81"/>
      <c r="G452" s="81"/>
      <c r="H452" s="87">
        <f t="shared" si="30"/>
        <v>0</v>
      </c>
      <c r="I452" s="87">
        <f t="shared" si="31"/>
        <v>0</v>
      </c>
      <c r="J452" s="81"/>
      <c r="K452" s="68">
        <f t="shared" si="33"/>
        <v>0</v>
      </c>
      <c r="L452" s="81"/>
      <c r="M452" s="68">
        <f t="shared" si="34"/>
        <v>0</v>
      </c>
    </row>
    <row r="453" spans="1:13" x14ac:dyDescent="0.25">
      <c r="A453" s="39" t="str">
        <f t="shared" si="32"/>
        <v>FRONTIERRHC</v>
      </c>
      <c r="B453" s="69" t="s">
        <v>16</v>
      </c>
      <c r="C453" s="57" t="s">
        <v>60</v>
      </c>
      <c r="D453" s="70" t="s">
        <v>79</v>
      </c>
      <c r="E453" s="81"/>
      <c r="F453" s="81"/>
      <c r="G453" s="81"/>
      <c r="H453" s="87">
        <f t="shared" si="30"/>
        <v>0</v>
      </c>
      <c r="I453" s="87">
        <f t="shared" si="31"/>
        <v>0</v>
      </c>
      <c r="J453" s="81"/>
      <c r="K453" s="68">
        <f t="shared" si="33"/>
        <v>0</v>
      </c>
      <c r="L453" s="81"/>
      <c r="M453" s="68">
        <f t="shared" si="34"/>
        <v>0</v>
      </c>
    </row>
    <row r="454" spans="1:13" x14ac:dyDescent="0.25">
      <c r="A454" s="39" t="str">
        <f t="shared" si="32"/>
        <v>FRONTIERHematology/Oncology</v>
      </c>
      <c r="B454" s="67" t="s">
        <v>17</v>
      </c>
      <c r="C454" s="57" t="s">
        <v>60</v>
      </c>
      <c r="D454" s="70" t="s">
        <v>79</v>
      </c>
      <c r="E454" s="81"/>
      <c r="F454" s="81"/>
      <c r="G454" s="81"/>
      <c r="H454" s="87">
        <f t="shared" si="30"/>
        <v>0</v>
      </c>
      <c r="I454" s="87">
        <f t="shared" si="31"/>
        <v>0</v>
      </c>
      <c r="J454" s="81"/>
      <c r="K454" s="68">
        <f t="shared" si="33"/>
        <v>0</v>
      </c>
      <c r="L454" s="81"/>
      <c r="M454" s="68">
        <f t="shared" si="34"/>
        <v>0</v>
      </c>
    </row>
    <row r="455" spans="1:13" x14ac:dyDescent="0.25">
      <c r="A455" s="39" t="str">
        <f t="shared" si="32"/>
        <v>FRONTIERI/T/U</v>
      </c>
      <c r="B455" s="69" t="s">
        <v>18</v>
      </c>
      <c r="C455" s="57" t="s">
        <v>60</v>
      </c>
      <c r="D455" s="70" t="s">
        <v>79</v>
      </c>
      <c r="E455" s="81"/>
      <c r="F455" s="81"/>
      <c r="G455" s="81"/>
      <c r="H455" s="87">
        <f t="shared" si="30"/>
        <v>0</v>
      </c>
      <c r="I455" s="87">
        <f t="shared" si="31"/>
        <v>0</v>
      </c>
      <c r="J455" s="81"/>
      <c r="K455" s="68">
        <f t="shared" si="33"/>
        <v>0</v>
      </c>
      <c r="L455" s="81"/>
      <c r="M455" s="68">
        <f t="shared" si="34"/>
        <v>0</v>
      </c>
    </row>
    <row r="456" spans="1:13" x14ac:dyDescent="0.25">
      <c r="A456" s="39" t="str">
        <f t="shared" si="32"/>
        <v>FRONTIERNeurology</v>
      </c>
      <c r="B456" s="67" t="s">
        <v>19</v>
      </c>
      <c r="C456" s="57" t="s">
        <v>60</v>
      </c>
      <c r="D456" s="70" t="s">
        <v>79</v>
      </c>
      <c r="E456" s="81"/>
      <c r="F456" s="81"/>
      <c r="G456" s="81"/>
      <c r="H456" s="87">
        <f t="shared" si="30"/>
        <v>0</v>
      </c>
      <c r="I456" s="87">
        <f t="shared" si="31"/>
        <v>0</v>
      </c>
      <c r="J456" s="81"/>
      <c r="K456" s="68">
        <f t="shared" si="33"/>
        <v>0</v>
      </c>
      <c r="L456" s="81"/>
      <c r="M456" s="68">
        <f t="shared" si="34"/>
        <v>0</v>
      </c>
    </row>
    <row r="457" spans="1:13" x14ac:dyDescent="0.25">
      <c r="A457" s="39" t="str">
        <f t="shared" si="32"/>
        <v>FRONTIERNeurosurgeons</v>
      </c>
      <c r="B457" s="67" t="s">
        <v>20</v>
      </c>
      <c r="C457" s="57" t="s">
        <v>60</v>
      </c>
      <c r="D457" s="70" t="s">
        <v>79</v>
      </c>
      <c r="E457" s="81"/>
      <c r="F457" s="81"/>
      <c r="G457" s="81"/>
      <c r="H457" s="87">
        <f t="shared" si="30"/>
        <v>0</v>
      </c>
      <c r="I457" s="87">
        <f t="shared" si="31"/>
        <v>0</v>
      </c>
      <c r="J457" s="81"/>
      <c r="K457" s="68">
        <f t="shared" si="33"/>
        <v>0</v>
      </c>
      <c r="L457" s="81"/>
      <c r="M457" s="68">
        <f t="shared" si="34"/>
        <v>0</v>
      </c>
    </row>
    <row r="458" spans="1:13" x14ac:dyDescent="0.25">
      <c r="A458" s="39" t="str">
        <f t="shared" si="32"/>
        <v>FRONTIEROB/Gyn</v>
      </c>
      <c r="B458" s="67" t="s">
        <v>21</v>
      </c>
      <c r="C458" s="57" t="s">
        <v>60</v>
      </c>
      <c r="D458" s="70" t="s">
        <v>79</v>
      </c>
      <c r="E458" s="81"/>
      <c r="F458" s="81"/>
      <c r="G458" s="81"/>
      <c r="H458" s="87">
        <f t="shared" ref="H458:H521" si="35">F458+G458</f>
        <v>0</v>
      </c>
      <c r="I458" s="87">
        <f t="shared" ref="I458:I521" si="36">J458+L458</f>
        <v>0</v>
      </c>
      <c r="J458" s="81"/>
      <c r="K458" s="68">
        <f t="shared" si="33"/>
        <v>0</v>
      </c>
      <c r="L458" s="81"/>
      <c r="M458" s="68">
        <f t="shared" si="34"/>
        <v>0</v>
      </c>
    </row>
    <row r="459" spans="1:13" x14ac:dyDescent="0.25">
      <c r="A459" s="39" t="str">
        <f t="shared" ref="A459:A522" si="37">C459&amp;B459</f>
        <v>FRONTIEROrthopedics</v>
      </c>
      <c r="B459" s="67" t="s">
        <v>22</v>
      </c>
      <c r="C459" s="57" t="s">
        <v>60</v>
      </c>
      <c r="D459" s="70" t="s">
        <v>79</v>
      </c>
      <c r="E459" s="81"/>
      <c r="F459" s="81"/>
      <c r="G459" s="81"/>
      <c r="H459" s="87">
        <f t="shared" si="35"/>
        <v>0</v>
      </c>
      <c r="I459" s="87">
        <f t="shared" si="36"/>
        <v>0</v>
      </c>
      <c r="J459" s="81"/>
      <c r="K459" s="68">
        <f t="shared" ref="K459:K522" si="38">IFERROR(ROUND(J459/$I459,3),0)</f>
        <v>0</v>
      </c>
      <c r="L459" s="81"/>
      <c r="M459" s="68">
        <f t="shared" ref="M459:M522" si="39">IFERROR(ROUND(L459/$I459,3),0)</f>
        <v>0</v>
      </c>
    </row>
    <row r="460" spans="1:13" x14ac:dyDescent="0.25">
      <c r="A460" s="39" t="str">
        <f t="shared" si="37"/>
        <v>FRONTIERPediatrics</v>
      </c>
      <c r="B460" s="67" t="s">
        <v>23</v>
      </c>
      <c r="C460" s="57" t="s">
        <v>60</v>
      </c>
      <c r="D460" s="70" t="s">
        <v>79</v>
      </c>
      <c r="E460" s="81"/>
      <c r="F460" s="81"/>
      <c r="G460" s="81"/>
      <c r="H460" s="87">
        <f t="shared" si="35"/>
        <v>0</v>
      </c>
      <c r="I460" s="87">
        <f t="shared" si="36"/>
        <v>0</v>
      </c>
      <c r="J460" s="81"/>
      <c r="K460" s="68">
        <f t="shared" si="38"/>
        <v>0</v>
      </c>
      <c r="L460" s="81"/>
      <c r="M460" s="68">
        <f t="shared" si="39"/>
        <v>0</v>
      </c>
    </row>
    <row r="461" spans="1:13" x14ac:dyDescent="0.25">
      <c r="A461" s="39" t="str">
        <f t="shared" si="37"/>
        <v>FRONTIERPhysician Assistant</v>
      </c>
      <c r="B461" s="67" t="s">
        <v>24</v>
      </c>
      <c r="C461" s="57" t="s">
        <v>60</v>
      </c>
      <c r="D461" s="70" t="s">
        <v>79</v>
      </c>
      <c r="E461" s="81"/>
      <c r="F461" s="81"/>
      <c r="G461" s="81"/>
      <c r="H461" s="87">
        <f t="shared" si="35"/>
        <v>0</v>
      </c>
      <c r="I461" s="87">
        <f t="shared" si="36"/>
        <v>0</v>
      </c>
      <c r="J461" s="81"/>
      <c r="K461" s="68">
        <f t="shared" si="38"/>
        <v>0</v>
      </c>
      <c r="L461" s="81"/>
      <c r="M461" s="68">
        <f t="shared" si="39"/>
        <v>0</v>
      </c>
    </row>
    <row r="462" spans="1:13" x14ac:dyDescent="0.25">
      <c r="A462" s="39" t="str">
        <f t="shared" si="37"/>
        <v>FRONTIERPodiatry</v>
      </c>
      <c r="B462" s="67" t="s">
        <v>25</v>
      </c>
      <c r="C462" s="57" t="s">
        <v>60</v>
      </c>
      <c r="D462" s="70" t="s">
        <v>79</v>
      </c>
      <c r="E462" s="81"/>
      <c r="F462" s="81"/>
      <c r="G462" s="81"/>
      <c r="H462" s="87">
        <f t="shared" si="35"/>
        <v>0</v>
      </c>
      <c r="I462" s="87">
        <f t="shared" si="36"/>
        <v>0</v>
      </c>
      <c r="J462" s="81"/>
      <c r="K462" s="68">
        <f t="shared" si="38"/>
        <v>0</v>
      </c>
      <c r="L462" s="81"/>
      <c r="M462" s="68">
        <f t="shared" si="39"/>
        <v>0</v>
      </c>
    </row>
    <row r="463" spans="1:13" x14ac:dyDescent="0.25">
      <c r="A463" s="39" t="str">
        <f t="shared" si="37"/>
        <v>FRONTIERRheumatology</v>
      </c>
      <c r="B463" s="67" t="s">
        <v>26</v>
      </c>
      <c r="C463" s="57" t="s">
        <v>60</v>
      </c>
      <c r="D463" s="70" t="s">
        <v>79</v>
      </c>
      <c r="E463" s="81"/>
      <c r="F463" s="81"/>
      <c r="G463" s="81"/>
      <c r="H463" s="87">
        <f t="shared" si="35"/>
        <v>0</v>
      </c>
      <c r="I463" s="87">
        <f t="shared" si="36"/>
        <v>0</v>
      </c>
      <c r="J463" s="81"/>
      <c r="K463" s="68">
        <f t="shared" si="38"/>
        <v>0</v>
      </c>
      <c r="L463" s="81"/>
      <c r="M463" s="68">
        <f t="shared" si="39"/>
        <v>0</v>
      </c>
    </row>
    <row r="464" spans="1:13" x14ac:dyDescent="0.25">
      <c r="A464" s="39" t="str">
        <f t="shared" si="37"/>
        <v>FRONTIERSurgeons</v>
      </c>
      <c r="B464" s="67" t="s">
        <v>27</v>
      </c>
      <c r="C464" s="57" t="s">
        <v>60</v>
      </c>
      <c r="D464" s="70" t="s">
        <v>79</v>
      </c>
      <c r="E464" s="81"/>
      <c r="F464" s="81"/>
      <c r="G464" s="81"/>
      <c r="H464" s="87">
        <f t="shared" si="35"/>
        <v>0</v>
      </c>
      <c r="I464" s="87">
        <f t="shared" si="36"/>
        <v>0</v>
      </c>
      <c r="J464" s="81"/>
      <c r="K464" s="68">
        <f t="shared" si="38"/>
        <v>0</v>
      </c>
      <c r="L464" s="81"/>
      <c r="M464" s="68">
        <f t="shared" si="39"/>
        <v>0</v>
      </c>
    </row>
    <row r="465" spans="1:13" x14ac:dyDescent="0.25">
      <c r="A465" s="39" t="str">
        <f t="shared" si="37"/>
        <v>FRONTIERUrology</v>
      </c>
      <c r="B465" s="67" t="s">
        <v>28</v>
      </c>
      <c r="C465" s="57" t="s">
        <v>60</v>
      </c>
      <c r="D465" s="70" t="s">
        <v>79</v>
      </c>
      <c r="E465" s="81"/>
      <c r="F465" s="81"/>
      <c r="G465" s="81"/>
      <c r="H465" s="87">
        <f t="shared" si="35"/>
        <v>0</v>
      </c>
      <c r="I465" s="87">
        <f t="shared" si="36"/>
        <v>0</v>
      </c>
      <c r="J465" s="81"/>
      <c r="K465" s="68">
        <f t="shared" si="38"/>
        <v>0</v>
      </c>
      <c r="L465" s="81"/>
      <c r="M465" s="68">
        <f t="shared" si="39"/>
        <v>0</v>
      </c>
    </row>
    <row r="466" spans="1:13" ht="25" x14ac:dyDescent="0.25">
      <c r="A466" s="39" t="str">
        <f t="shared" si="37"/>
        <v>FRONTIERPCP including Internal Medicine, General Practice, Family Practice</v>
      </c>
      <c r="B466" s="67" t="s">
        <v>4</v>
      </c>
      <c r="C466" s="57" t="s">
        <v>60</v>
      </c>
      <c r="D466" s="57" t="s">
        <v>80</v>
      </c>
      <c r="E466" s="81"/>
      <c r="F466" s="81"/>
      <c r="G466" s="81"/>
      <c r="H466" s="87">
        <f t="shared" si="35"/>
        <v>0</v>
      </c>
      <c r="I466" s="87">
        <f t="shared" si="36"/>
        <v>0</v>
      </c>
      <c r="J466" s="81"/>
      <c r="K466" s="68">
        <f t="shared" si="38"/>
        <v>0</v>
      </c>
      <c r="L466" s="81"/>
      <c r="M466" s="68">
        <f t="shared" si="39"/>
        <v>0</v>
      </c>
    </row>
    <row r="467" spans="1:13" x14ac:dyDescent="0.25">
      <c r="A467" s="39" t="str">
        <f t="shared" si="37"/>
        <v>FRONTIERPharmacies</v>
      </c>
      <c r="B467" s="67" t="s">
        <v>5</v>
      </c>
      <c r="C467" s="57" t="s">
        <v>60</v>
      </c>
      <c r="D467" s="57" t="s">
        <v>80</v>
      </c>
      <c r="E467" s="81"/>
      <c r="F467" s="81"/>
      <c r="G467" s="81"/>
      <c r="H467" s="87">
        <f t="shared" si="35"/>
        <v>0</v>
      </c>
      <c r="I467" s="87">
        <f t="shared" si="36"/>
        <v>0</v>
      </c>
      <c r="J467" s="81"/>
      <c r="K467" s="68">
        <f t="shared" si="38"/>
        <v>0</v>
      </c>
      <c r="L467" s="81"/>
      <c r="M467" s="68">
        <f t="shared" si="39"/>
        <v>0</v>
      </c>
    </row>
    <row r="468" spans="1:13" x14ac:dyDescent="0.25">
      <c r="A468" s="39" t="str">
        <f t="shared" si="37"/>
        <v>FRONTIERFQHC - PCP Only</v>
      </c>
      <c r="B468" s="67" t="s">
        <v>6</v>
      </c>
      <c r="C468" s="57" t="s">
        <v>60</v>
      </c>
      <c r="D468" s="57" t="s">
        <v>80</v>
      </c>
      <c r="E468" s="81"/>
      <c r="F468" s="81"/>
      <c r="G468" s="81"/>
      <c r="H468" s="87">
        <f t="shared" si="35"/>
        <v>0</v>
      </c>
      <c r="I468" s="87">
        <f t="shared" si="36"/>
        <v>0</v>
      </c>
      <c r="J468" s="81"/>
      <c r="K468" s="68">
        <f t="shared" si="38"/>
        <v>0</v>
      </c>
      <c r="L468" s="81"/>
      <c r="M468" s="68">
        <f t="shared" si="39"/>
        <v>0</v>
      </c>
    </row>
    <row r="469" spans="1:13" x14ac:dyDescent="0.25">
      <c r="A469" s="39" t="str">
        <f t="shared" si="37"/>
        <v>FRONTIERCardiology</v>
      </c>
      <c r="B469" s="67" t="s">
        <v>8</v>
      </c>
      <c r="C469" s="57" t="s">
        <v>60</v>
      </c>
      <c r="D469" s="57" t="s">
        <v>80</v>
      </c>
      <c r="E469" s="81"/>
      <c r="F469" s="81"/>
      <c r="G469" s="81"/>
      <c r="H469" s="87">
        <f t="shared" si="35"/>
        <v>0</v>
      </c>
      <c r="I469" s="87">
        <f t="shared" si="36"/>
        <v>0</v>
      </c>
      <c r="J469" s="81"/>
      <c r="K469" s="68">
        <f t="shared" si="38"/>
        <v>0</v>
      </c>
      <c r="L469" s="81"/>
      <c r="M469" s="68">
        <f t="shared" si="39"/>
        <v>0</v>
      </c>
    </row>
    <row r="470" spans="1:13" x14ac:dyDescent="0.25">
      <c r="A470" s="39" t="str">
        <f t="shared" si="37"/>
        <v>FRONTIERCertified Nurse Practitioner</v>
      </c>
      <c r="B470" s="67" t="s">
        <v>9</v>
      </c>
      <c r="C470" s="57" t="s">
        <v>60</v>
      </c>
      <c r="D470" s="57" t="s">
        <v>80</v>
      </c>
      <c r="E470" s="81"/>
      <c r="F470" s="81"/>
      <c r="G470" s="81"/>
      <c r="H470" s="87">
        <f t="shared" si="35"/>
        <v>0</v>
      </c>
      <c r="I470" s="87">
        <f t="shared" si="36"/>
        <v>0</v>
      </c>
      <c r="J470" s="81"/>
      <c r="K470" s="68">
        <f t="shared" si="38"/>
        <v>0</v>
      </c>
      <c r="L470" s="81"/>
      <c r="M470" s="68">
        <f t="shared" si="39"/>
        <v>0</v>
      </c>
    </row>
    <row r="471" spans="1:13" x14ac:dyDescent="0.25">
      <c r="A471" s="39" t="str">
        <f t="shared" si="37"/>
        <v>FRONTIERCertified Midwives</v>
      </c>
      <c r="B471" s="67" t="s">
        <v>10</v>
      </c>
      <c r="C471" s="57" t="s">
        <v>60</v>
      </c>
      <c r="D471" s="57" t="s">
        <v>80</v>
      </c>
      <c r="E471" s="81"/>
      <c r="F471" s="81"/>
      <c r="G471" s="81"/>
      <c r="H471" s="87">
        <f t="shared" si="35"/>
        <v>0</v>
      </c>
      <c r="I471" s="87">
        <f t="shared" si="36"/>
        <v>0</v>
      </c>
      <c r="J471" s="81"/>
      <c r="K471" s="68">
        <f t="shared" si="38"/>
        <v>0</v>
      </c>
      <c r="L471" s="81"/>
      <c r="M471" s="68">
        <f t="shared" si="39"/>
        <v>0</v>
      </c>
    </row>
    <row r="472" spans="1:13" x14ac:dyDescent="0.25">
      <c r="A472" s="39" t="str">
        <f t="shared" si="37"/>
        <v>FRONTIERDermatology</v>
      </c>
      <c r="B472" s="67" t="s">
        <v>11</v>
      </c>
      <c r="C472" s="57" t="s">
        <v>60</v>
      </c>
      <c r="D472" s="57" t="s">
        <v>80</v>
      </c>
      <c r="E472" s="81"/>
      <c r="F472" s="81"/>
      <c r="G472" s="81"/>
      <c r="H472" s="87">
        <f t="shared" si="35"/>
        <v>0</v>
      </c>
      <c r="I472" s="87">
        <f t="shared" si="36"/>
        <v>0</v>
      </c>
      <c r="J472" s="81"/>
      <c r="K472" s="68">
        <f t="shared" si="38"/>
        <v>0</v>
      </c>
      <c r="L472" s="81"/>
      <c r="M472" s="68">
        <f t="shared" si="39"/>
        <v>0</v>
      </c>
    </row>
    <row r="473" spans="1:13" x14ac:dyDescent="0.25">
      <c r="A473" s="39" t="str">
        <f t="shared" si="37"/>
        <v>FRONTIERDental</v>
      </c>
      <c r="B473" s="67" t="s">
        <v>12</v>
      </c>
      <c r="C473" s="57" t="s">
        <v>60</v>
      </c>
      <c r="D473" s="57" t="s">
        <v>80</v>
      </c>
      <c r="E473" s="81"/>
      <c r="F473" s="81"/>
      <c r="G473" s="81"/>
      <c r="H473" s="87">
        <f t="shared" si="35"/>
        <v>0</v>
      </c>
      <c r="I473" s="87">
        <f t="shared" si="36"/>
        <v>0</v>
      </c>
      <c r="J473" s="81"/>
      <c r="K473" s="68">
        <f t="shared" si="38"/>
        <v>0</v>
      </c>
      <c r="L473" s="81"/>
      <c r="M473" s="68">
        <f t="shared" si="39"/>
        <v>0</v>
      </c>
    </row>
    <row r="474" spans="1:13" x14ac:dyDescent="0.25">
      <c r="A474" s="39" t="str">
        <f t="shared" si="37"/>
        <v>FRONTIEREndocrinology</v>
      </c>
      <c r="B474" s="67" t="s">
        <v>13</v>
      </c>
      <c r="C474" s="57" t="s">
        <v>60</v>
      </c>
      <c r="D474" s="57" t="s">
        <v>80</v>
      </c>
      <c r="E474" s="81"/>
      <c r="F474" s="81"/>
      <c r="G474" s="81"/>
      <c r="H474" s="87">
        <f t="shared" si="35"/>
        <v>0</v>
      </c>
      <c r="I474" s="87">
        <f t="shared" si="36"/>
        <v>0</v>
      </c>
      <c r="J474" s="81"/>
      <c r="K474" s="68">
        <f t="shared" si="38"/>
        <v>0</v>
      </c>
      <c r="L474" s="81"/>
      <c r="M474" s="68">
        <f t="shared" si="39"/>
        <v>0</v>
      </c>
    </row>
    <row r="475" spans="1:13" x14ac:dyDescent="0.25">
      <c r="A475" s="39" t="str">
        <f t="shared" si="37"/>
        <v>FRONTIERENT</v>
      </c>
      <c r="B475" s="67" t="s">
        <v>14</v>
      </c>
      <c r="C475" s="57" t="s">
        <v>60</v>
      </c>
      <c r="D475" s="57" t="s">
        <v>80</v>
      </c>
      <c r="E475" s="81"/>
      <c r="F475" s="81"/>
      <c r="G475" s="81"/>
      <c r="H475" s="87">
        <f t="shared" si="35"/>
        <v>0</v>
      </c>
      <c r="I475" s="87">
        <f t="shared" si="36"/>
        <v>0</v>
      </c>
      <c r="J475" s="81"/>
      <c r="K475" s="68">
        <f t="shared" si="38"/>
        <v>0</v>
      </c>
      <c r="L475" s="81"/>
      <c r="M475" s="68">
        <f t="shared" si="39"/>
        <v>0</v>
      </c>
    </row>
    <row r="476" spans="1:13" x14ac:dyDescent="0.25">
      <c r="A476" s="39" t="str">
        <f t="shared" si="37"/>
        <v>FRONTIERFQHC</v>
      </c>
      <c r="B476" s="67" t="s">
        <v>15</v>
      </c>
      <c r="C476" s="57" t="s">
        <v>60</v>
      </c>
      <c r="D476" s="57" t="s">
        <v>80</v>
      </c>
      <c r="E476" s="81"/>
      <c r="F476" s="81"/>
      <c r="G476" s="81"/>
      <c r="H476" s="87">
        <f t="shared" si="35"/>
        <v>0</v>
      </c>
      <c r="I476" s="87">
        <f t="shared" si="36"/>
        <v>0</v>
      </c>
      <c r="J476" s="81"/>
      <c r="K476" s="68">
        <f t="shared" si="38"/>
        <v>0</v>
      </c>
      <c r="L476" s="81"/>
      <c r="M476" s="68">
        <f t="shared" si="39"/>
        <v>0</v>
      </c>
    </row>
    <row r="477" spans="1:13" x14ac:dyDescent="0.25">
      <c r="A477" s="39" t="str">
        <f t="shared" si="37"/>
        <v>FRONTIERRHC</v>
      </c>
      <c r="B477" s="69" t="s">
        <v>16</v>
      </c>
      <c r="C477" s="57" t="s">
        <v>60</v>
      </c>
      <c r="D477" s="57" t="s">
        <v>80</v>
      </c>
      <c r="E477" s="81"/>
      <c r="F477" s="81"/>
      <c r="G477" s="81"/>
      <c r="H477" s="87">
        <f t="shared" si="35"/>
        <v>0</v>
      </c>
      <c r="I477" s="87">
        <f t="shared" si="36"/>
        <v>0</v>
      </c>
      <c r="J477" s="81"/>
      <c r="K477" s="68">
        <f t="shared" si="38"/>
        <v>0</v>
      </c>
      <c r="L477" s="81"/>
      <c r="M477" s="68">
        <f t="shared" si="39"/>
        <v>0</v>
      </c>
    </row>
    <row r="478" spans="1:13" x14ac:dyDescent="0.25">
      <c r="A478" s="39" t="str">
        <f t="shared" si="37"/>
        <v>FRONTIERHematology/Oncology</v>
      </c>
      <c r="B478" s="67" t="s">
        <v>17</v>
      </c>
      <c r="C478" s="57" t="s">
        <v>60</v>
      </c>
      <c r="D478" s="57" t="s">
        <v>80</v>
      </c>
      <c r="E478" s="81"/>
      <c r="F478" s="81"/>
      <c r="G478" s="81"/>
      <c r="H478" s="87">
        <f t="shared" si="35"/>
        <v>0</v>
      </c>
      <c r="I478" s="87">
        <f t="shared" si="36"/>
        <v>0</v>
      </c>
      <c r="J478" s="81"/>
      <c r="K478" s="68">
        <f t="shared" si="38"/>
        <v>0</v>
      </c>
      <c r="L478" s="81"/>
      <c r="M478" s="68">
        <f t="shared" si="39"/>
        <v>0</v>
      </c>
    </row>
    <row r="479" spans="1:13" x14ac:dyDescent="0.25">
      <c r="A479" s="39" t="str">
        <f t="shared" si="37"/>
        <v>FRONTIERI/T/U</v>
      </c>
      <c r="B479" s="69" t="s">
        <v>18</v>
      </c>
      <c r="C479" s="57" t="s">
        <v>60</v>
      </c>
      <c r="D479" s="57" t="s">
        <v>80</v>
      </c>
      <c r="E479" s="81"/>
      <c r="F479" s="81"/>
      <c r="G479" s="81"/>
      <c r="H479" s="87">
        <f t="shared" si="35"/>
        <v>0</v>
      </c>
      <c r="I479" s="87">
        <f t="shared" si="36"/>
        <v>0</v>
      </c>
      <c r="J479" s="81"/>
      <c r="K479" s="68">
        <f t="shared" si="38"/>
        <v>0</v>
      </c>
      <c r="L479" s="81"/>
      <c r="M479" s="68">
        <f t="shared" si="39"/>
        <v>0</v>
      </c>
    </row>
    <row r="480" spans="1:13" x14ac:dyDescent="0.25">
      <c r="A480" s="39" t="str">
        <f t="shared" si="37"/>
        <v>FRONTIERNeurology</v>
      </c>
      <c r="B480" s="67" t="s">
        <v>19</v>
      </c>
      <c r="C480" s="57" t="s">
        <v>60</v>
      </c>
      <c r="D480" s="57" t="s">
        <v>80</v>
      </c>
      <c r="E480" s="81"/>
      <c r="F480" s="81"/>
      <c r="G480" s="81"/>
      <c r="H480" s="87">
        <f t="shared" si="35"/>
        <v>0</v>
      </c>
      <c r="I480" s="87">
        <f t="shared" si="36"/>
        <v>0</v>
      </c>
      <c r="J480" s="81"/>
      <c r="K480" s="68">
        <f t="shared" si="38"/>
        <v>0</v>
      </c>
      <c r="L480" s="81"/>
      <c r="M480" s="68">
        <f t="shared" si="39"/>
        <v>0</v>
      </c>
    </row>
    <row r="481" spans="1:13" x14ac:dyDescent="0.25">
      <c r="A481" s="39" t="str">
        <f t="shared" si="37"/>
        <v>FRONTIERNeurosurgeons</v>
      </c>
      <c r="B481" s="67" t="s">
        <v>20</v>
      </c>
      <c r="C481" s="57" t="s">
        <v>60</v>
      </c>
      <c r="D481" s="57" t="s">
        <v>80</v>
      </c>
      <c r="E481" s="81"/>
      <c r="F481" s="81"/>
      <c r="G481" s="81"/>
      <c r="H481" s="87">
        <f t="shared" si="35"/>
        <v>0</v>
      </c>
      <c r="I481" s="87">
        <f t="shared" si="36"/>
        <v>0</v>
      </c>
      <c r="J481" s="81"/>
      <c r="K481" s="68">
        <f t="shared" si="38"/>
        <v>0</v>
      </c>
      <c r="L481" s="81"/>
      <c r="M481" s="68">
        <f t="shared" si="39"/>
        <v>0</v>
      </c>
    </row>
    <row r="482" spans="1:13" x14ac:dyDescent="0.25">
      <c r="A482" s="39" t="str">
        <f t="shared" si="37"/>
        <v>FRONTIEROB/Gyn</v>
      </c>
      <c r="B482" s="67" t="s">
        <v>21</v>
      </c>
      <c r="C482" s="57" t="s">
        <v>60</v>
      </c>
      <c r="D482" s="57" t="s">
        <v>80</v>
      </c>
      <c r="E482" s="81"/>
      <c r="F482" s="81"/>
      <c r="G482" s="81"/>
      <c r="H482" s="87">
        <f t="shared" si="35"/>
        <v>0</v>
      </c>
      <c r="I482" s="87">
        <f t="shared" si="36"/>
        <v>0</v>
      </c>
      <c r="J482" s="81"/>
      <c r="K482" s="68">
        <f t="shared" si="38"/>
        <v>0</v>
      </c>
      <c r="L482" s="81"/>
      <c r="M482" s="68">
        <f t="shared" si="39"/>
        <v>0</v>
      </c>
    </row>
    <row r="483" spans="1:13" x14ac:dyDescent="0.25">
      <c r="A483" s="39" t="str">
        <f t="shared" si="37"/>
        <v>FRONTIEROrthopedics</v>
      </c>
      <c r="B483" s="67" t="s">
        <v>22</v>
      </c>
      <c r="C483" s="57" t="s">
        <v>60</v>
      </c>
      <c r="D483" s="57" t="s">
        <v>80</v>
      </c>
      <c r="E483" s="81"/>
      <c r="F483" s="81"/>
      <c r="G483" s="81"/>
      <c r="H483" s="87">
        <f t="shared" si="35"/>
        <v>0</v>
      </c>
      <c r="I483" s="87">
        <f t="shared" si="36"/>
        <v>0</v>
      </c>
      <c r="J483" s="81"/>
      <c r="K483" s="68">
        <f t="shared" si="38"/>
        <v>0</v>
      </c>
      <c r="L483" s="81"/>
      <c r="M483" s="68">
        <f t="shared" si="39"/>
        <v>0</v>
      </c>
    </row>
    <row r="484" spans="1:13" x14ac:dyDescent="0.25">
      <c r="A484" s="39" t="str">
        <f t="shared" si="37"/>
        <v>FRONTIERPediatrics</v>
      </c>
      <c r="B484" s="67" t="s">
        <v>23</v>
      </c>
      <c r="C484" s="57" t="s">
        <v>60</v>
      </c>
      <c r="D484" s="57" t="s">
        <v>80</v>
      </c>
      <c r="E484" s="81"/>
      <c r="F484" s="81"/>
      <c r="G484" s="81"/>
      <c r="H484" s="87">
        <f t="shared" si="35"/>
        <v>0</v>
      </c>
      <c r="I484" s="87">
        <f t="shared" si="36"/>
        <v>0</v>
      </c>
      <c r="J484" s="81"/>
      <c r="K484" s="68">
        <f t="shared" si="38"/>
        <v>0</v>
      </c>
      <c r="L484" s="81"/>
      <c r="M484" s="68">
        <f t="shared" si="39"/>
        <v>0</v>
      </c>
    </row>
    <row r="485" spans="1:13" x14ac:dyDescent="0.25">
      <c r="A485" s="39" t="str">
        <f t="shared" si="37"/>
        <v>FRONTIERPhysician Assistant</v>
      </c>
      <c r="B485" s="67" t="s">
        <v>24</v>
      </c>
      <c r="C485" s="57" t="s">
        <v>60</v>
      </c>
      <c r="D485" s="57" t="s">
        <v>80</v>
      </c>
      <c r="E485" s="81"/>
      <c r="F485" s="81"/>
      <c r="G485" s="81"/>
      <c r="H485" s="87">
        <f t="shared" si="35"/>
        <v>0</v>
      </c>
      <c r="I485" s="87">
        <f t="shared" si="36"/>
        <v>0</v>
      </c>
      <c r="J485" s="81"/>
      <c r="K485" s="68">
        <f t="shared" si="38"/>
        <v>0</v>
      </c>
      <c r="L485" s="81"/>
      <c r="M485" s="68">
        <f t="shared" si="39"/>
        <v>0</v>
      </c>
    </row>
    <row r="486" spans="1:13" x14ac:dyDescent="0.25">
      <c r="A486" s="39" t="str">
        <f t="shared" si="37"/>
        <v>FRONTIERPodiatry</v>
      </c>
      <c r="B486" s="67" t="s">
        <v>25</v>
      </c>
      <c r="C486" s="57" t="s">
        <v>60</v>
      </c>
      <c r="D486" s="57" t="s">
        <v>80</v>
      </c>
      <c r="E486" s="81"/>
      <c r="F486" s="81"/>
      <c r="G486" s="81"/>
      <c r="H486" s="87">
        <f t="shared" si="35"/>
        <v>0</v>
      </c>
      <c r="I486" s="87">
        <f t="shared" si="36"/>
        <v>0</v>
      </c>
      <c r="J486" s="81"/>
      <c r="K486" s="68">
        <f t="shared" si="38"/>
        <v>0</v>
      </c>
      <c r="L486" s="81"/>
      <c r="M486" s="68">
        <f t="shared" si="39"/>
        <v>0</v>
      </c>
    </row>
    <row r="487" spans="1:13" x14ac:dyDescent="0.25">
      <c r="A487" s="39" t="str">
        <f t="shared" si="37"/>
        <v>FRONTIERRheumatology</v>
      </c>
      <c r="B487" s="67" t="s">
        <v>26</v>
      </c>
      <c r="C487" s="57" t="s">
        <v>60</v>
      </c>
      <c r="D487" s="57" t="s">
        <v>80</v>
      </c>
      <c r="E487" s="81"/>
      <c r="F487" s="81"/>
      <c r="G487" s="81"/>
      <c r="H487" s="87">
        <f t="shared" si="35"/>
        <v>0</v>
      </c>
      <c r="I487" s="87">
        <f t="shared" si="36"/>
        <v>0</v>
      </c>
      <c r="J487" s="81"/>
      <c r="K487" s="68">
        <f t="shared" si="38"/>
        <v>0</v>
      </c>
      <c r="L487" s="81"/>
      <c r="M487" s="68">
        <f t="shared" si="39"/>
        <v>0</v>
      </c>
    </row>
    <row r="488" spans="1:13" x14ac:dyDescent="0.25">
      <c r="A488" s="39" t="str">
        <f t="shared" si="37"/>
        <v>FRONTIERSurgeons</v>
      </c>
      <c r="B488" s="67" t="s">
        <v>27</v>
      </c>
      <c r="C488" s="57" t="s">
        <v>60</v>
      </c>
      <c r="D488" s="57" t="s">
        <v>80</v>
      </c>
      <c r="E488" s="81"/>
      <c r="F488" s="81"/>
      <c r="G488" s="81"/>
      <c r="H488" s="87">
        <f t="shared" si="35"/>
        <v>0</v>
      </c>
      <c r="I488" s="87">
        <f t="shared" si="36"/>
        <v>0</v>
      </c>
      <c r="J488" s="81"/>
      <c r="K488" s="68">
        <f t="shared" si="38"/>
        <v>0</v>
      </c>
      <c r="L488" s="81"/>
      <c r="M488" s="68">
        <f t="shared" si="39"/>
        <v>0</v>
      </c>
    </row>
    <row r="489" spans="1:13" x14ac:dyDescent="0.25">
      <c r="A489" s="39" t="str">
        <f t="shared" si="37"/>
        <v>FRONTIERUrology</v>
      </c>
      <c r="B489" s="67" t="s">
        <v>28</v>
      </c>
      <c r="C489" s="57" t="s">
        <v>60</v>
      </c>
      <c r="D489" s="57" t="s">
        <v>80</v>
      </c>
      <c r="E489" s="81"/>
      <c r="F489" s="81"/>
      <c r="G489" s="81"/>
      <c r="H489" s="87">
        <f t="shared" si="35"/>
        <v>0</v>
      </c>
      <c r="I489" s="87">
        <f t="shared" si="36"/>
        <v>0</v>
      </c>
      <c r="J489" s="81"/>
      <c r="K489" s="68">
        <f t="shared" si="38"/>
        <v>0</v>
      </c>
      <c r="L489" s="81"/>
      <c r="M489" s="68">
        <f t="shared" si="39"/>
        <v>0</v>
      </c>
    </row>
    <row r="490" spans="1:13" ht="25" x14ac:dyDescent="0.25">
      <c r="A490" s="39" t="str">
        <f t="shared" si="37"/>
        <v>FRONTIERPCP including Internal Medicine, General Practice, Family Practice</v>
      </c>
      <c r="B490" s="67" t="s">
        <v>4</v>
      </c>
      <c r="C490" s="57" t="s">
        <v>60</v>
      </c>
      <c r="D490" s="57" t="s">
        <v>81</v>
      </c>
      <c r="E490" s="81"/>
      <c r="F490" s="81"/>
      <c r="G490" s="81"/>
      <c r="H490" s="87">
        <f t="shared" si="35"/>
        <v>0</v>
      </c>
      <c r="I490" s="87">
        <f t="shared" si="36"/>
        <v>0</v>
      </c>
      <c r="J490" s="81"/>
      <c r="K490" s="68">
        <f t="shared" si="38"/>
        <v>0</v>
      </c>
      <c r="L490" s="81"/>
      <c r="M490" s="68">
        <f t="shared" si="39"/>
        <v>0</v>
      </c>
    </row>
    <row r="491" spans="1:13" x14ac:dyDescent="0.25">
      <c r="A491" s="39" t="str">
        <f t="shared" si="37"/>
        <v>FRONTIERPharmacies</v>
      </c>
      <c r="B491" s="67" t="s">
        <v>5</v>
      </c>
      <c r="C491" s="57" t="s">
        <v>60</v>
      </c>
      <c r="D491" s="57" t="s">
        <v>81</v>
      </c>
      <c r="E491" s="81"/>
      <c r="F491" s="81"/>
      <c r="G491" s="81"/>
      <c r="H491" s="87">
        <f t="shared" si="35"/>
        <v>0</v>
      </c>
      <c r="I491" s="87">
        <f t="shared" si="36"/>
        <v>0</v>
      </c>
      <c r="J491" s="81"/>
      <c r="K491" s="68">
        <f t="shared" si="38"/>
        <v>0</v>
      </c>
      <c r="L491" s="81"/>
      <c r="M491" s="68">
        <f t="shared" si="39"/>
        <v>0</v>
      </c>
    </row>
    <row r="492" spans="1:13" x14ac:dyDescent="0.25">
      <c r="A492" s="39" t="str">
        <f t="shared" si="37"/>
        <v>FRONTIERFQHC - PCP Only</v>
      </c>
      <c r="B492" s="67" t="s">
        <v>6</v>
      </c>
      <c r="C492" s="57" t="s">
        <v>60</v>
      </c>
      <c r="D492" s="57" t="s">
        <v>81</v>
      </c>
      <c r="E492" s="81"/>
      <c r="F492" s="81"/>
      <c r="G492" s="81"/>
      <c r="H492" s="87">
        <f t="shared" si="35"/>
        <v>0</v>
      </c>
      <c r="I492" s="87">
        <f t="shared" si="36"/>
        <v>0</v>
      </c>
      <c r="J492" s="81"/>
      <c r="K492" s="68">
        <f t="shared" si="38"/>
        <v>0</v>
      </c>
      <c r="L492" s="81"/>
      <c r="M492" s="68">
        <f t="shared" si="39"/>
        <v>0</v>
      </c>
    </row>
    <row r="493" spans="1:13" x14ac:dyDescent="0.25">
      <c r="A493" s="39" t="str">
        <f t="shared" si="37"/>
        <v>FRONTIERCardiology</v>
      </c>
      <c r="B493" s="67" t="s">
        <v>8</v>
      </c>
      <c r="C493" s="57" t="s">
        <v>60</v>
      </c>
      <c r="D493" s="57" t="s">
        <v>81</v>
      </c>
      <c r="E493" s="81"/>
      <c r="F493" s="81"/>
      <c r="G493" s="81"/>
      <c r="H493" s="87">
        <f t="shared" si="35"/>
        <v>0</v>
      </c>
      <c r="I493" s="87">
        <f t="shared" si="36"/>
        <v>0</v>
      </c>
      <c r="J493" s="81"/>
      <c r="K493" s="68">
        <f t="shared" si="38"/>
        <v>0</v>
      </c>
      <c r="L493" s="81"/>
      <c r="M493" s="68">
        <f t="shared" si="39"/>
        <v>0</v>
      </c>
    </row>
    <row r="494" spans="1:13" x14ac:dyDescent="0.25">
      <c r="A494" s="39" t="str">
        <f t="shared" si="37"/>
        <v>FRONTIERCertified Nurse Practitioner</v>
      </c>
      <c r="B494" s="67" t="s">
        <v>9</v>
      </c>
      <c r="C494" s="57" t="s">
        <v>60</v>
      </c>
      <c r="D494" s="57" t="s">
        <v>81</v>
      </c>
      <c r="E494" s="81"/>
      <c r="F494" s="81"/>
      <c r="G494" s="81"/>
      <c r="H494" s="87">
        <f t="shared" si="35"/>
        <v>0</v>
      </c>
      <c r="I494" s="87">
        <f t="shared" si="36"/>
        <v>0</v>
      </c>
      <c r="J494" s="81"/>
      <c r="K494" s="68">
        <f t="shared" si="38"/>
        <v>0</v>
      </c>
      <c r="L494" s="81"/>
      <c r="M494" s="68">
        <f t="shared" si="39"/>
        <v>0</v>
      </c>
    </row>
    <row r="495" spans="1:13" x14ac:dyDescent="0.25">
      <c r="A495" s="39" t="str">
        <f t="shared" si="37"/>
        <v>FRONTIERCertified Midwives</v>
      </c>
      <c r="B495" s="67" t="s">
        <v>10</v>
      </c>
      <c r="C495" s="57" t="s">
        <v>60</v>
      </c>
      <c r="D495" s="57" t="s">
        <v>81</v>
      </c>
      <c r="E495" s="81"/>
      <c r="F495" s="81"/>
      <c r="G495" s="81"/>
      <c r="H495" s="87">
        <f t="shared" si="35"/>
        <v>0</v>
      </c>
      <c r="I495" s="87">
        <f t="shared" si="36"/>
        <v>0</v>
      </c>
      <c r="J495" s="81"/>
      <c r="K495" s="68">
        <f t="shared" si="38"/>
        <v>0</v>
      </c>
      <c r="L495" s="81"/>
      <c r="M495" s="68">
        <f t="shared" si="39"/>
        <v>0</v>
      </c>
    </row>
    <row r="496" spans="1:13" x14ac:dyDescent="0.25">
      <c r="A496" s="39" t="str">
        <f t="shared" si="37"/>
        <v>FRONTIERDermatology</v>
      </c>
      <c r="B496" s="67" t="s">
        <v>11</v>
      </c>
      <c r="C496" s="57" t="s">
        <v>60</v>
      </c>
      <c r="D496" s="57" t="s">
        <v>81</v>
      </c>
      <c r="E496" s="81"/>
      <c r="F496" s="81"/>
      <c r="G496" s="81"/>
      <c r="H496" s="87">
        <f t="shared" si="35"/>
        <v>0</v>
      </c>
      <c r="I496" s="87">
        <f t="shared" si="36"/>
        <v>0</v>
      </c>
      <c r="J496" s="81"/>
      <c r="K496" s="68">
        <f t="shared" si="38"/>
        <v>0</v>
      </c>
      <c r="L496" s="81"/>
      <c r="M496" s="68">
        <f t="shared" si="39"/>
        <v>0</v>
      </c>
    </row>
    <row r="497" spans="1:13" x14ac:dyDescent="0.25">
      <c r="A497" s="39" t="str">
        <f t="shared" si="37"/>
        <v>FRONTIERDental</v>
      </c>
      <c r="B497" s="67" t="s">
        <v>12</v>
      </c>
      <c r="C497" s="57" t="s">
        <v>60</v>
      </c>
      <c r="D497" s="57" t="s">
        <v>81</v>
      </c>
      <c r="E497" s="81"/>
      <c r="F497" s="81"/>
      <c r="G497" s="81"/>
      <c r="H497" s="87">
        <f t="shared" si="35"/>
        <v>0</v>
      </c>
      <c r="I497" s="87">
        <f t="shared" si="36"/>
        <v>0</v>
      </c>
      <c r="J497" s="81"/>
      <c r="K497" s="68">
        <f t="shared" si="38"/>
        <v>0</v>
      </c>
      <c r="L497" s="81"/>
      <c r="M497" s="68">
        <f t="shared" si="39"/>
        <v>0</v>
      </c>
    </row>
    <row r="498" spans="1:13" x14ac:dyDescent="0.25">
      <c r="A498" s="39" t="str">
        <f t="shared" si="37"/>
        <v>FRONTIEREndocrinology</v>
      </c>
      <c r="B498" s="67" t="s">
        <v>13</v>
      </c>
      <c r="C498" s="57" t="s">
        <v>60</v>
      </c>
      <c r="D498" s="57" t="s">
        <v>81</v>
      </c>
      <c r="E498" s="81"/>
      <c r="F498" s="81"/>
      <c r="G498" s="81"/>
      <c r="H498" s="87">
        <f t="shared" si="35"/>
        <v>0</v>
      </c>
      <c r="I498" s="87">
        <f t="shared" si="36"/>
        <v>0</v>
      </c>
      <c r="J498" s="81"/>
      <c r="K498" s="68">
        <f t="shared" si="38"/>
        <v>0</v>
      </c>
      <c r="L498" s="81"/>
      <c r="M498" s="68">
        <f t="shared" si="39"/>
        <v>0</v>
      </c>
    </row>
    <row r="499" spans="1:13" x14ac:dyDescent="0.25">
      <c r="A499" s="39" t="str">
        <f t="shared" si="37"/>
        <v>FRONTIERENT</v>
      </c>
      <c r="B499" s="67" t="s">
        <v>14</v>
      </c>
      <c r="C499" s="57" t="s">
        <v>60</v>
      </c>
      <c r="D499" s="57" t="s">
        <v>81</v>
      </c>
      <c r="E499" s="81"/>
      <c r="F499" s="81"/>
      <c r="G499" s="81"/>
      <c r="H499" s="87">
        <f t="shared" si="35"/>
        <v>0</v>
      </c>
      <c r="I499" s="87">
        <f t="shared" si="36"/>
        <v>0</v>
      </c>
      <c r="J499" s="81"/>
      <c r="K499" s="68">
        <f t="shared" si="38"/>
        <v>0</v>
      </c>
      <c r="L499" s="81"/>
      <c r="M499" s="68">
        <f t="shared" si="39"/>
        <v>0</v>
      </c>
    </row>
    <row r="500" spans="1:13" x14ac:dyDescent="0.25">
      <c r="A500" s="39" t="str">
        <f t="shared" si="37"/>
        <v>FRONTIERFQHC</v>
      </c>
      <c r="B500" s="67" t="s">
        <v>15</v>
      </c>
      <c r="C500" s="57" t="s">
        <v>60</v>
      </c>
      <c r="D500" s="57" t="s">
        <v>81</v>
      </c>
      <c r="E500" s="81"/>
      <c r="F500" s="81"/>
      <c r="G500" s="81"/>
      <c r="H500" s="87">
        <f t="shared" si="35"/>
        <v>0</v>
      </c>
      <c r="I500" s="87">
        <f t="shared" si="36"/>
        <v>0</v>
      </c>
      <c r="J500" s="81"/>
      <c r="K500" s="68">
        <f t="shared" si="38"/>
        <v>0</v>
      </c>
      <c r="L500" s="81"/>
      <c r="M500" s="68">
        <f t="shared" si="39"/>
        <v>0</v>
      </c>
    </row>
    <row r="501" spans="1:13" x14ac:dyDescent="0.25">
      <c r="A501" s="39" t="str">
        <f t="shared" si="37"/>
        <v>FRONTIERRHC</v>
      </c>
      <c r="B501" s="69" t="s">
        <v>16</v>
      </c>
      <c r="C501" s="57" t="s">
        <v>60</v>
      </c>
      <c r="D501" s="57" t="s">
        <v>81</v>
      </c>
      <c r="E501" s="81"/>
      <c r="F501" s="81"/>
      <c r="G501" s="81"/>
      <c r="H501" s="87">
        <f t="shared" si="35"/>
        <v>0</v>
      </c>
      <c r="I501" s="87">
        <f t="shared" si="36"/>
        <v>0</v>
      </c>
      <c r="J501" s="81"/>
      <c r="K501" s="68">
        <f t="shared" si="38"/>
        <v>0</v>
      </c>
      <c r="L501" s="81"/>
      <c r="M501" s="68">
        <f t="shared" si="39"/>
        <v>0</v>
      </c>
    </row>
    <row r="502" spans="1:13" x14ac:dyDescent="0.25">
      <c r="A502" s="39" t="str">
        <f t="shared" si="37"/>
        <v>FRONTIERHematology/Oncology</v>
      </c>
      <c r="B502" s="67" t="s">
        <v>17</v>
      </c>
      <c r="C502" s="57" t="s">
        <v>60</v>
      </c>
      <c r="D502" s="57" t="s">
        <v>81</v>
      </c>
      <c r="E502" s="81"/>
      <c r="F502" s="81"/>
      <c r="G502" s="81"/>
      <c r="H502" s="87">
        <f t="shared" si="35"/>
        <v>0</v>
      </c>
      <c r="I502" s="87">
        <f t="shared" si="36"/>
        <v>0</v>
      </c>
      <c r="J502" s="81"/>
      <c r="K502" s="68">
        <f t="shared" si="38"/>
        <v>0</v>
      </c>
      <c r="L502" s="81"/>
      <c r="M502" s="68">
        <f t="shared" si="39"/>
        <v>0</v>
      </c>
    </row>
    <row r="503" spans="1:13" x14ac:dyDescent="0.25">
      <c r="A503" s="39" t="str">
        <f t="shared" si="37"/>
        <v>FRONTIERI/T/U</v>
      </c>
      <c r="B503" s="69" t="s">
        <v>18</v>
      </c>
      <c r="C503" s="57" t="s">
        <v>60</v>
      </c>
      <c r="D503" s="57" t="s">
        <v>81</v>
      </c>
      <c r="E503" s="81"/>
      <c r="F503" s="81"/>
      <c r="G503" s="81"/>
      <c r="H503" s="87">
        <f t="shared" si="35"/>
        <v>0</v>
      </c>
      <c r="I503" s="87">
        <f t="shared" si="36"/>
        <v>0</v>
      </c>
      <c r="J503" s="81"/>
      <c r="K503" s="68">
        <f t="shared" si="38"/>
        <v>0</v>
      </c>
      <c r="L503" s="81"/>
      <c r="M503" s="68">
        <f t="shared" si="39"/>
        <v>0</v>
      </c>
    </row>
    <row r="504" spans="1:13" x14ac:dyDescent="0.25">
      <c r="A504" s="39" t="str">
        <f t="shared" si="37"/>
        <v>FRONTIERNeurology</v>
      </c>
      <c r="B504" s="67" t="s">
        <v>19</v>
      </c>
      <c r="C504" s="57" t="s">
        <v>60</v>
      </c>
      <c r="D504" s="57" t="s">
        <v>81</v>
      </c>
      <c r="E504" s="81"/>
      <c r="F504" s="81"/>
      <c r="G504" s="81"/>
      <c r="H504" s="87">
        <f t="shared" si="35"/>
        <v>0</v>
      </c>
      <c r="I504" s="87">
        <f t="shared" si="36"/>
        <v>0</v>
      </c>
      <c r="J504" s="81"/>
      <c r="K504" s="68">
        <f t="shared" si="38"/>
        <v>0</v>
      </c>
      <c r="L504" s="81"/>
      <c r="M504" s="68">
        <f t="shared" si="39"/>
        <v>0</v>
      </c>
    </row>
    <row r="505" spans="1:13" x14ac:dyDescent="0.25">
      <c r="A505" s="39" t="str">
        <f t="shared" si="37"/>
        <v>FRONTIERNeurosurgeons</v>
      </c>
      <c r="B505" s="67" t="s">
        <v>20</v>
      </c>
      <c r="C505" s="57" t="s">
        <v>60</v>
      </c>
      <c r="D505" s="57" t="s">
        <v>81</v>
      </c>
      <c r="E505" s="81"/>
      <c r="F505" s="81"/>
      <c r="G505" s="81"/>
      <c r="H505" s="87">
        <f t="shared" si="35"/>
        <v>0</v>
      </c>
      <c r="I505" s="87">
        <f t="shared" si="36"/>
        <v>0</v>
      </c>
      <c r="J505" s="81"/>
      <c r="K505" s="68">
        <f t="shared" si="38"/>
        <v>0</v>
      </c>
      <c r="L505" s="81"/>
      <c r="M505" s="68">
        <f t="shared" si="39"/>
        <v>0</v>
      </c>
    </row>
    <row r="506" spans="1:13" x14ac:dyDescent="0.25">
      <c r="A506" s="39" t="str">
        <f t="shared" si="37"/>
        <v>FRONTIEROB/Gyn</v>
      </c>
      <c r="B506" s="67" t="s">
        <v>21</v>
      </c>
      <c r="C506" s="57" t="s">
        <v>60</v>
      </c>
      <c r="D506" s="57" t="s">
        <v>81</v>
      </c>
      <c r="E506" s="81"/>
      <c r="F506" s="81"/>
      <c r="G506" s="81"/>
      <c r="H506" s="87">
        <f t="shared" si="35"/>
        <v>0</v>
      </c>
      <c r="I506" s="87">
        <f t="shared" si="36"/>
        <v>0</v>
      </c>
      <c r="J506" s="81"/>
      <c r="K506" s="68">
        <f t="shared" si="38"/>
        <v>0</v>
      </c>
      <c r="L506" s="81"/>
      <c r="M506" s="68">
        <f t="shared" si="39"/>
        <v>0</v>
      </c>
    </row>
    <row r="507" spans="1:13" x14ac:dyDescent="0.25">
      <c r="A507" s="39" t="str">
        <f t="shared" si="37"/>
        <v>FRONTIEROrthopedics</v>
      </c>
      <c r="B507" s="67" t="s">
        <v>22</v>
      </c>
      <c r="C507" s="57" t="s">
        <v>60</v>
      </c>
      <c r="D507" s="57" t="s">
        <v>81</v>
      </c>
      <c r="E507" s="81"/>
      <c r="F507" s="81"/>
      <c r="G507" s="81"/>
      <c r="H507" s="87">
        <f t="shared" si="35"/>
        <v>0</v>
      </c>
      <c r="I507" s="87">
        <f t="shared" si="36"/>
        <v>0</v>
      </c>
      <c r="J507" s="81"/>
      <c r="K507" s="68">
        <f t="shared" si="38"/>
        <v>0</v>
      </c>
      <c r="L507" s="81"/>
      <c r="M507" s="68">
        <f t="shared" si="39"/>
        <v>0</v>
      </c>
    </row>
    <row r="508" spans="1:13" x14ac:dyDescent="0.25">
      <c r="A508" s="39" t="str">
        <f t="shared" si="37"/>
        <v>FRONTIERPediatrics</v>
      </c>
      <c r="B508" s="67" t="s">
        <v>23</v>
      </c>
      <c r="C508" s="57" t="s">
        <v>60</v>
      </c>
      <c r="D508" s="57" t="s">
        <v>81</v>
      </c>
      <c r="E508" s="81"/>
      <c r="F508" s="81"/>
      <c r="G508" s="81"/>
      <c r="H508" s="87">
        <f t="shared" si="35"/>
        <v>0</v>
      </c>
      <c r="I508" s="87">
        <f t="shared" si="36"/>
        <v>0</v>
      </c>
      <c r="J508" s="81"/>
      <c r="K508" s="68">
        <f t="shared" si="38"/>
        <v>0</v>
      </c>
      <c r="L508" s="81"/>
      <c r="M508" s="68">
        <f t="shared" si="39"/>
        <v>0</v>
      </c>
    </row>
    <row r="509" spans="1:13" x14ac:dyDescent="0.25">
      <c r="A509" s="39" t="str">
        <f t="shared" si="37"/>
        <v>FRONTIERPhysician Assistant</v>
      </c>
      <c r="B509" s="67" t="s">
        <v>24</v>
      </c>
      <c r="C509" s="57" t="s">
        <v>60</v>
      </c>
      <c r="D509" s="57" t="s">
        <v>81</v>
      </c>
      <c r="E509" s="81"/>
      <c r="F509" s="81"/>
      <c r="G509" s="81"/>
      <c r="H509" s="87">
        <f t="shared" si="35"/>
        <v>0</v>
      </c>
      <c r="I509" s="87">
        <f t="shared" si="36"/>
        <v>0</v>
      </c>
      <c r="J509" s="81"/>
      <c r="K509" s="68">
        <f t="shared" si="38"/>
        <v>0</v>
      </c>
      <c r="L509" s="81"/>
      <c r="M509" s="68">
        <f t="shared" si="39"/>
        <v>0</v>
      </c>
    </row>
    <row r="510" spans="1:13" x14ac:dyDescent="0.25">
      <c r="A510" s="39" t="str">
        <f t="shared" si="37"/>
        <v>FRONTIERPodiatry</v>
      </c>
      <c r="B510" s="67" t="s">
        <v>25</v>
      </c>
      <c r="C510" s="57" t="s">
        <v>60</v>
      </c>
      <c r="D510" s="57" t="s">
        <v>81</v>
      </c>
      <c r="E510" s="81"/>
      <c r="F510" s="81"/>
      <c r="G510" s="81"/>
      <c r="H510" s="87">
        <f t="shared" si="35"/>
        <v>0</v>
      </c>
      <c r="I510" s="87">
        <f t="shared" si="36"/>
        <v>0</v>
      </c>
      <c r="J510" s="81"/>
      <c r="K510" s="68">
        <f t="shared" si="38"/>
        <v>0</v>
      </c>
      <c r="L510" s="81"/>
      <c r="M510" s="68">
        <f t="shared" si="39"/>
        <v>0</v>
      </c>
    </row>
    <row r="511" spans="1:13" x14ac:dyDescent="0.25">
      <c r="A511" s="39" t="str">
        <f t="shared" si="37"/>
        <v>FRONTIERRheumatology</v>
      </c>
      <c r="B511" s="67" t="s">
        <v>26</v>
      </c>
      <c r="C511" s="57" t="s">
        <v>60</v>
      </c>
      <c r="D511" s="57" t="s">
        <v>81</v>
      </c>
      <c r="E511" s="81"/>
      <c r="F511" s="81"/>
      <c r="G511" s="81"/>
      <c r="H511" s="87">
        <f t="shared" si="35"/>
        <v>0</v>
      </c>
      <c r="I511" s="87">
        <f t="shared" si="36"/>
        <v>0</v>
      </c>
      <c r="J511" s="81"/>
      <c r="K511" s="68">
        <f t="shared" si="38"/>
        <v>0</v>
      </c>
      <c r="L511" s="81"/>
      <c r="M511" s="68">
        <f t="shared" si="39"/>
        <v>0</v>
      </c>
    </row>
    <row r="512" spans="1:13" x14ac:dyDescent="0.25">
      <c r="A512" s="39" t="str">
        <f t="shared" si="37"/>
        <v>FRONTIERSurgeons</v>
      </c>
      <c r="B512" s="67" t="s">
        <v>27</v>
      </c>
      <c r="C512" s="57" t="s">
        <v>60</v>
      </c>
      <c r="D512" s="57" t="s">
        <v>81</v>
      </c>
      <c r="E512" s="81"/>
      <c r="F512" s="81"/>
      <c r="G512" s="81"/>
      <c r="H512" s="87">
        <f t="shared" si="35"/>
        <v>0</v>
      </c>
      <c r="I512" s="87">
        <f t="shared" si="36"/>
        <v>0</v>
      </c>
      <c r="J512" s="81"/>
      <c r="K512" s="68">
        <f t="shared" si="38"/>
        <v>0</v>
      </c>
      <c r="L512" s="81"/>
      <c r="M512" s="68">
        <f t="shared" si="39"/>
        <v>0</v>
      </c>
    </row>
    <row r="513" spans="1:13" x14ac:dyDescent="0.25">
      <c r="A513" s="39" t="str">
        <f t="shared" si="37"/>
        <v>FRONTIERUrology</v>
      </c>
      <c r="B513" s="67" t="s">
        <v>28</v>
      </c>
      <c r="C513" s="57" t="s">
        <v>60</v>
      </c>
      <c r="D513" s="57" t="s">
        <v>81</v>
      </c>
      <c r="E513" s="81"/>
      <c r="F513" s="81"/>
      <c r="G513" s="81"/>
      <c r="H513" s="87">
        <f t="shared" si="35"/>
        <v>0</v>
      </c>
      <c r="I513" s="87">
        <f t="shared" si="36"/>
        <v>0</v>
      </c>
      <c r="J513" s="81"/>
      <c r="K513" s="68">
        <f t="shared" si="38"/>
        <v>0</v>
      </c>
      <c r="L513" s="81"/>
      <c r="M513" s="68">
        <f t="shared" si="39"/>
        <v>0</v>
      </c>
    </row>
    <row r="514" spans="1:13" ht="25" x14ac:dyDescent="0.25">
      <c r="A514" s="39" t="str">
        <f t="shared" si="37"/>
        <v>FRONTIERPCP including Internal Medicine, General Practice, Family Practice</v>
      </c>
      <c r="B514" s="67" t="s">
        <v>4</v>
      </c>
      <c r="C514" s="57" t="s">
        <v>60</v>
      </c>
      <c r="D514" s="57" t="s">
        <v>161</v>
      </c>
      <c r="E514" s="81"/>
      <c r="F514" s="81"/>
      <c r="G514" s="81"/>
      <c r="H514" s="87">
        <f t="shared" si="35"/>
        <v>0</v>
      </c>
      <c r="I514" s="87">
        <f t="shared" si="36"/>
        <v>0</v>
      </c>
      <c r="J514" s="81"/>
      <c r="K514" s="68">
        <f t="shared" si="38"/>
        <v>0</v>
      </c>
      <c r="L514" s="81"/>
      <c r="M514" s="68">
        <f t="shared" si="39"/>
        <v>0</v>
      </c>
    </row>
    <row r="515" spans="1:13" x14ac:dyDescent="0.25">
      <c r="A515" s="39" t="str">
        <f t="shared" si="37"/>
        <v>FRONTIERPharmacies</v>
      </c>
      <c r="B515" s="67" t="s">
        <v>5</v>
      </c>
      <c r="C515" s="57" t="s">
        <v>60</v>
      </c>
      <c r="D515" s="57" t="s">
        <v>161</v>
      </c>
      <c r="E515" s="81"/>
      <c r="F515" s="81"/>
      <c r="G515" s="81"/>
      <c r="H515" s="87">
        <f t="shared" si="35"/>
        <v>0</v>
      </c>
      <c r="I515" s="87">
        <f t="shared" si="36"/>
        <v>0</v>
      </c>
      <c r="J515" s="81"/>
      <c r="K515" s="68">
        <f t="shared" si="38"/>
        <v>0</v>
      </c>
      <c r="L515" s="81"/>
      <c r="M515" s="68">
        <f t="shared" si="39"/>
        <v>0</v>
      </c>
    </row>
    <row r="516" spans="1:13" x14ac:dyDescent="0.25">
      <c r="A516" s="39" t="str">
        <f t="shared" si="37"/>
        <v>FRONTIERFQHC - PCP Only</v>
      </c>
      <c r="B516" s="67" t="s">
        <v>6</v>
      </c>
      <c r="C516" s="57" t="s">
        <v>60</v>
      </c>
      <c r="D516" s="57" t="s">
        <v>161</v>
      </c>
      <c r="E516" s="81"/>
      <c r="F516" s="81"/>
      <c r="G516" s="81"/>
      <c r="H516" s="87">
        <f t="shared" si="35"/>
        <v>0</v>
      </c>
      <c r="I516" s="87">
        <f t="shared" si="36"/>
        <v>0</v>
      </c>
      <c r="J516" s="81"/>
      <c r="K516" s="68">
        <f t="shared" si="38"/>
        <v>0</v>
      </c>
      <c r="L516" s="81"/>
      <c r="M516" s="68">
        <f t="shared" si="39"/>
        <v>0</v>
      </c>
    </row>
    <row r="517" spans="1:13" x14ac:dyDescent="0.25">
      <c r="A517" s="39" t="str">
        <f t="shared" si="37"/>
        <v>FRONTIERCardiology</v>
      </c>
      <c r="B517" s="67" t="s">
        <v>8</v>
      </c>
      <c r="C517" s="57" t="s">
        <v>60</v>
      </c>
      <c r="D517" s="57" t="s">
        <v>161</v>
      </c>
      <c r="E517" s="81"/>
      <c r="F517" s="81"/>
      <c r="G517" s="81"/>
      <c r="H517" s="87">
        <f t="shared" si="35"/>
        <v>0</v>
      </c>
      <c r="I517" s="87">
        <f t="shared" si="36"/>
        <v>0</v>
      </c>
      <c r="J517" s="81"/>
      <c r="K517" s="68">
        <f t="shared" si="38"/>
        <v>0</v>
      </c>
      <c r="L517" s="81"/>
      <c r="M517" s="68">
        <f t="shared" si="39"/>
        <v>0</v>
      </c>
    </row>
    <row r="518" spans="1:13" x14ac:dyDescent="0.25">
      <c r="A518" s="39" t="str">
        <f t="shared" si="37"/>
        <v>FRONTIERCertified Nurse Practitioner</v>
      </c>
      <c r="B518" s="67" t="s">
        <v>9</v>
      </c>
      <c r="C518" s="57" t="s">
        <v>60</v>
      </c>
      <c r="D518" s="57" t="s">
        <v>161</v>
      </c>
      <c r="E518" s="81"/>
      <c r="F518" s="81"/>
      <c r="G518" s="81"/>
      <c r="H518" s="87">
        <f t="shared" si="35"/>
        <v>0</v>
      </c>
      <c r="I518" s="87">
        <f t="shared" si="36"/>
        <v>0</v>
      </c>
      <c r="J518" s="81"/>
      <c r="K518" s="68">
        <f t="shared" si="38"/>
        <v>0</v>
      </c>
      <c r="L518" s="81"/>
      <c r="M518" s="68">
        <f t="shared" si="39"/>
        <v>0</v>
      </c>
    </row>
    <row r="519" spans="1:13" x14ac:dyDescent="0.25">
      <c r="A519" s="39" t="str">
        <f t="shared" si="37"/>
        <v>FRONTIERCertified Midwives</v>
      </c>
      <c r="B519" s="67" t="s">
        <v>10</v>
      </c>
      <c r="C519" s="57" t="s">
        <v>60</v>
      </c>
      <c r="D519" s="57" t="s">
        <v>161</v>
      </c>
      <c r="E519" s="81"/>
      <c r="F519" s="81"/>
      <c r="G519" s="81"/>
      <c r="H519" s="87">
        <f t="shared" si="35"/>
        <v>0</v>
      </c>
      <c r="I519" s="87">
        <f t="shared" si="36"/>
        <v>0</v>
      </c>
      <c r="J519" s="81"/>
      <c r="K519" s="68">
        <f t="shared" si="38"/>
        <v>0</v>
      </c>
      <c r="L519" s="81"/>
      <c r="M519" s="68">
        <f t="shared" si="39"/>
        <v>0</v>
      </c>
    </row>
    <row r="520" spans="1:13" x14ac:dyDescent="0.25">
      <c r="A520" s="39" t="str">
        <f t="shared" si="37"/>
        <v>FRONTIERDermatology</v>
      </c>
      <c r="B520" s="67" t="s">
        <v>11</v>
      </c>
      <c r="C520" s="57" t="s">
        <v>60</v>
      </c>
      <c r="D520" s="57" t="s">
        <v>161</v>
      </c>
      <c r="E520" s="81"/>
      <c r="F520" s="81"/>
      <c r="G520" s="81"/>
      <c r="H520" s="87">
        <f t="shared" si="35"/>
        <v>0</v>
      </c>
      <c r="I520" s="87">
        <f t="shared" si="36"/>
        <v>0</v>
      </c>
      <c r="J520" s="81"/>
      <c r="K520" s="68">
        <f t="shared" si="38"/>
        <v>0</v>
      </c>
      <c r="L520" s="81"/>
      <c r="M520" s="68">
        <f t="shared" si="39"/>
        <v>0</v>
      </c>
    </row>
    <row r="521" spans="1:13" x14ac:dyDescent="0.25">
      <c r="A521" s="39" t="str">
        <f t="shared" si="37"/>
        <v>FRONTIERDental</v>
      </c>
      <c r="B521" s="67" t="s">
        <v>12</v>
      </c>
      <c r="C521" s="57" t="s">
        <v>60</v>
      </c>
      <c r="D521" s="57" t="s">
        <v>161</v>
      </c>
      <c r="E521" s="81"/>
      <c r="F521" s="81"/>
      <c r="G521" s="81"/>
      <c r="H521" s="87">
        <f t="shared" si="35"/>
        <v>0</v>
      </c>
      <c r="I521" s="87">
        <f t="shared" si="36"/>
        <v>0</v>
      </c>
      <c r="J521" s="81"/>
      <c r="K521" s="68">
        <f t="shared" si="38"/>
        <v>0</v>
      </c>
      <c r="L521" s="81"/>
      <c r="M521" s="68">
        <f t="shared" si="39"/>
        <v>0</v>
      </c>
    </row>
    <row r="522" spans="1:13" x14ac:dyDescent="0.25">
      <c r="A522" s="39" t="str">
        <f t="shared" si="37"/>
        <v>FRONTIEREndocrinology</v>
      </c>
      <c r="B522" s="67" t="s">
        <v>13</v>
      </c>
      <c r="C522" s="57" t="s">
        <v>60</v>
      </c>
      <c r="D522" s="57" t="s">
        <v>161</v>
      </c>
      <c r="E522" s="81"/>
      <c r="F522" s="81"/>
      <c r="G522" s="81"/>
      <c r="H522" s="87">
        <f t="shared" ref="H522:H585" si="40">F522+G522</f>
        <v>0</v>
      </c>
      <c r="I522" s="87">
        <f t="shared" ref="I522:I585" si="41">J522+L522</f>
        <v>0</v>
      </c>
      <c r="J522" s="81"/>
      <c r="K522" s="68">
        <f t="shared" si="38"/>
        <v>0</v>
      </c>
      <c r="L522" s="81"/>
      <c r="M522" s="68">
        <f t="shared" si="39"/>
        <v>0</v>
      </c>
    </row>
    <row r="523" spans="1:13" x14ac:dyDescent="0.25">
      <c r="A523" s="39" t="str">
        <f t="shared" ref="A523:A586" si="42">C523&amp;B523</f>
        <v>FRONTIERENT</v>
      </c>
      <c r="B523" s="67" t="s">
        <v>14</v>
      </c>
      <c r="C523" s="57" t="s">
        <v>60</v>
      </c>
      <c r="D523" s="57" t="s">
        <v>161</v>
      </c>
      <c r="E523" s="81"/>
      <c r="F523" s="81"/>
      <c r="G523" s="81"/>
      <c r="H523" s="87">
        <f t="shared" si="40"/>
        <v>0</v>
      </c>
      <c r="I523" s="87">
        <f t="shared" si="41"/>
        <v>0</v>
      </c>
      <c r="J523" s="81"/>
      <c r="K523" s="68">
        <f t="shared" ref="K523:K586" si="43">IFERROR(ROUND(J523/$I523,3),0)</f>
        <v>0</v>
      </c>
      <c r="L523" s="81"/>
      <c r="M523" s="68">
        <f t="shared" ref="M523:M586" si="44">IFERROR(ROUND(L523/$I523,3),0)</f>
        <v>0</v>
      </c>
    </row>
    <row r="524" spans="1:13" x14ac:dyDescent="0.25">
      <c r="A524" s="39" t="str">
        <f t="shared" si="42"/>
        <v>FRONTIERFQHC</v>
      </c>
      <c r="B524" s="67" t="s">
        <v>15</v>
      </c>
      <c r="C524" s="57" t="s">
        <v>60</v>
      </c>
      <c r="D524" s="57" t="s">
        <v>161</v>
      </c>
      <c r="E524" s="81"/>
      <c r="F524" s="81"/>
      <c r="G524" s="81"/>
      <c r="H524" s="87">
        <f t="shared" si="40"/>
        <v>0</v>
      </c>
      <c r="I524" s="87">
        <f t="shared" si="41"/>
        <v>0</v>
      </c>
      <c r="J524" s="81"/>
      <c r="K524" s="68">
        <f t="shared" si="43"/>
        <v>0</v>
      </c>
      <c r="L524" s="81"/>
      <c r="M524" s="68">
        <f t="shared" si="44"/>
        <v>0</v>
      </c>
    </row>
    <row r="525" spans="1:13" x14ac:dyDescent="0.25">
      <c r="A525" s="39" t="str">
        <f t="shared" si="42"/>
        <v>FRONTIERRHC</v>
      </c>
      <c r="B525" s="69" t="s">
        <v>16</v>
      </c>
      <c r="C525" s="57" t="s">
        <v>60</v>
      </c>
      <c r="D525" s="57" t="s">
        <v>161</v>
      </c>
      <c r="E525" s="81"/>
      <c r="F525" s="81"/>
      <c r="G525" s="81"/>
      <c r="H525" s="87">
        <f t="shared" si="40"/>
        <v>0</v>
      </c>
      <c r="I525" s="87">
        <f t="shared" si="41"/>
        <v>0</v>
      </c>
      <c r="J525" s="81"/>
      <c r="K525" s="68">
        <f t="shared" si="43"/>
        <v>0</v>
      </c>
      <c r="L525" s="81"/>
      <c r="M525" s="68">
        <f t="shared" si="44"/>
        <v>0</v>
      </c>
    </row>
    <row r="526" spans="1:13" x14ac:dyDescent="0.25">
      <c r="A526" s="39" t="str">
        <f t="shared" si="42"/>
        <v>FRONTIERHematology/Oncology</v>
      </c>
      <c r="B526" s="67" t="s">
        <v>17</v>
      </c>
      <c r="C526" s="57" t="s">
        <v>60</v>
      </c>
      <c r="D526" s="57" t="s">
        <v>161</v>
      </c>
      <c r="E526" s="81"/>
      <c r="F526" s="81"/>
      <c r="G526" s="81"/>
      <c r="H526" s="87">
        <f t="shared" si="40"/>
        <v>0</v>
      </c>
      <c r="I526" s="87">
        <f t="shared" si="41"/>
        <v>0</v>
      </c>
      <c r="J526" s="81"/>
      <c r="K526" s="68">
        <f t="shared" si="43"/>
        <v>0</v>
      </c>
      <c r="L526" s="81"/>
      <c r="M526" s="68">
        <f t="shared" si="44"/>
        <v>0</v>
      </c>
    </row>
    <row r="527" spans="1:13" x14ac:dyDescent="0.25">
      <c r="A527" s="39" t="str">
        <f t="shared" si="42"/>
        <v>FRONTIERI/T/U</v>
      </c>
      <c r="B527" s="69" t="s">
        <v>18</v>
      </c>
      <c r="C527" s="57" t="s">
        <v>60</v>
      </c>
      <c r="D527" s="57" t="s">
        <v>161</v>
      </c>
      <c r="E527" s="81"/>
      <c r="F527" s="81"/>
      <c r="G527" s="81"/>
      <c r="H527" s="87">
        <f t="shared" si="40"/>
        <v>0</v>
      </c>
      <c r="I527" s="87">
        <f t="shared" si="41"/>
        <v>0</v>
      </c>
      <c r="J527" s="81"/>
      <c r="K527" s="68">
        <f t="shared" si="43"/>
        <v>0</v>
      </c>
      <c r="L527" s="81"/>
      <c r="M527" s="68">
        <f t="shared" si="44"/>
        <v>0</v>
      </c>
    </row>
    <row r="528" spans="1:13" x14ac:dyDescent="0.25">
      <c r="A528" s="39" t="str">
        <f t="shared" si="42"/>
        <v>FRONTIERNeurology</v>
      </c>
      <c r="B528" s="67" t="s">
        <v>19</v>
      </c>
      <c r="C528" s="57" t="s">
        <v>60</v>
      </c>
      <c r="D528" s="57" t="s">
        <v>161</v>
      </c>
      <c r="E528" s="81"/>
      <c r="F528" s="81"/>
      <c r="G528" s="81"/>
      <c r="H528" s="87">
        <f t="shared" si="40"/>
        <v>0</v>
      </c>
      <c r="I528" s="87">
        <f t="shared" si="41"/>
        <v>0</v>
      </c>
      <c r="J528" s="81"/>
      <c r="K528" s="68">
        <f t="shared" si="43"/>
        <v>0</v>
      </c>
      <c r="L528" s="81"/>
      <c r="M528" s="68">
        <f t="shared" si="44"/>
        <v>0</v>
      </c>
    </row>
    <row r="529" spans="1:13" x14ac:dyDescent="0.25">
      <c r="A529" s="39" t="str">
        <f t="shared" si="42"/>
        <v>FRONTIERNeurosurgeons</v>
      </c>
      <c r="B529" s="67" t="s">
        <v>20</v>
      </c>
      <c r="C529" s="57" t="s">
        <v>60</v>
      </c>
      <c r="D529" s="57" t="s">
        <v>161</v>
      </c>
      <c r="E529" s="81"/>
      <c r="F529" s="81"/>
      <c r="G529" s="81"/>
      <c r="H529" s="87">
        <f t="shared" si="40"/>
        <v>0</v>
      </c>
      <c r="I529" s="87">
        <f t="shared" si="41"/>
        <v>0</v>
      </c>
      <c r="J529" s="81"/>
      <c r="K529" s="68">
        <f t="shared" si="43"/>
        <v>0</v>
      </c>
      <c r="L529" s="81"/>
      <c r="M529" s="68">
        <f t="shared" si="44"/>
        <v>0</v>
      </c>
    </row>
    <row r="530" spans="1:13" x14ac:dyDescent="0.25">
      <c r="A530" s="39" t="str">
        <f t="shared" si="42"/>
        <v>FRONTIEROB/Gyn</v>
      </c>
      <c r="B530" s="67" t="s">
        <v>21</v>
      </c>
      <c r="C530" s="57" t="s">
        <v>60</v>
      </c>
      <c r="D530" s="57" t="s">
        <v>161</v>
      </c>
      <c r="E530" s="81"/>
      <c r="F530" s="81"/>
      <c r="G530" s="81"/>
      <c r="H530" s="87">
        <f t="shared" si="40"/>
        <v>0</v>
      </c>
      <c r="I530" s="87">
        <f t="shared" si="41"/>
        <v>0</v>
      </c>
      <c r="J530" s="81"/>
      <c r="K530" s="68">
        <f t="shared" si="43"/>
        <v>0</v>
      </c>
      <c r="L530" s="81"/>
      <c r="M530" s="68">
        <f t="shared" si="44"/>
        <v>0</v>
      </c>
    </row>
    <row r="531" spans="1:13" x14ac:dyDescent="0.25">
      <c r="A531" s="39" t="str">
        <f t="shared" si="42"/>
        <v>FRONTIEROrthopedics</v>
      </c>
      <c r="B531" s="67" t="s">
        <v>22</v>
      </c>
      <c r="C531" s="57" t="s">
        <v>60</v>
      </c>
      <c r="D531" s="57" t="s">
        <v>161</v>
      </c>
      <c r="E531" s="81"/>
      <c r="F531" s="81"/>
      <c r="G531" s="81"/>
      <c r="H531" s="87">
        <f t="shared" si="40"/>
        <v>0</v>
      </c>
      <c r="I531" s="87">
        <f t="shared" si="41"/>
        <v>0</v>
      </c>
      <c r="J531" s="81"/>
      <c r="K531" s="68">
        <f t="shared" si="43"/>
        <v>0</v>
      </c>
      <c r="L531" s="81"/>
      <c r="M531" s="68">
        <f t="shared" si="44"/>
        <v>0</v>
      </c>
    </row>
    <row r="532" spans="1:13" x14ac:dyDescent="0.25">
      <c r="A532" s="39" t="str">
        <f t="shared" si="42"/>
        <v>FRONTIERPediatrics</v>
      </c>
      <c r="B532" s="67" t="s">
        <v>23</v>
      </c>
      <c r="C532" s="57" t="s">
        <v>60</v>
      </c>
      <c r="D532" s="57" t="s">
        <v>161</v>
      </c>
      <c r="E532" s="81"/>
      <c r="F532" s="81"/>
      <c r="G532" s="81"/>
      <c r="H532" s="87">
        <f t="shared" si="40"/>
        <v>0</v>
      </c>
      <c r="I532" s="87">
        <f t="shared" si="41"/>
        <v>0</v>
      </c>
      <c r="J532" s="81"/>
      <c r="K532" s="68">
        <f t="shared" si="43"/>
        <v>0</v>
      </c>
      <c r="L532" s="81"/>
      <c r="M532" s="68">
        <f t="shared" si="44"/>
        <v>0</v>
      </c>
    </row>
    <row r="533" spans="1:13" x14ac:dyDescent="0.25">
      <c r="A533" s="39" t="str">
        <f t="shared" si="42"/>
        <v>FRONTIERPhysician Assistant</v>
      </c>
      <c r="B533" s="67" t="s">
        <v>24</v>
      </c>
      <c r="C533" s="57" t="s">
        <v>60</v>
      </c>
      <c r="D533" s="57" t="s">
        <v>161</v>
      </c>
      <c r="E533" s="81"/>
      <c r="F533" s="81"/>
      <c r="G533" s="81"/>
      <c r="H533" s="87">
        <f t="shared" si="40"/>
        <v>0</v>
      </c>
      <c r="I533" s="87">
        <f t="shared" si="41"/>
        <v>0</v>
      </c>
      <c r="J533" s="81"/>
      <c r="K533" s="68">
        <f t="shared" si="43"/>
        <v>0</v>
      </c>
      <c r="L533" s="81"/>
      <c r="M533" s="68">
        <f t="shared" si="44"/>
        <v>0</v>
      </c>
    </row>
    <row r="534" spans="1:13" x14ac:dyDescent="0.25">
      <c r="A534" s="39" t="str">
        <f t="shared" si="42"/>
        <v>FRONTIERPodiatry</v>
      </c>
      <c r="B534" s="67" t="s">
        <v>25</v>
      </c>
      <c r="C534" s="57" t="s">
        <v>60</v>
      </c>
      <c r="D534" s="57" t="s">
        <v>161</v>
      </c>
      <c r="E534" s="81"/>
      <c r="F534" s="81"/>
      <c r="G534" s="81"/>
      <c r="H534" s="87">
        <f t="shared" si="40"/>
        <v>0</v>
      </c>
      <c r="I534" s="87">
        <f t="shared" si="41"/>
        <v>0</v>
      </c>
      <c r="J534" s="81"/>
      <c r="K534" s="68">
        <f t="shared" si="43"/>
        <v>0</v>
      </c>
      <c r="L534" s="81"/>
      <c r="M534" s="68">
        <f t="shared" si="44"/>
        <v>0</v>
      </c>
    </row>
    <row r="535" spans="1:13" x14ac:dyDescent="0.25">
      <c r="A535" s="39" t="str">
        <f t="shared" si="42"/>
        <v>FRONTIERRheumatology</v>
      </c>
      <c r="B535" s="67" t="s">
        <v>26</v>
      </c>
      <c r="C535" s="57" t="s">
        <v>60</v>
      </c>
      <c r="D535" s="57" t="s">
        <v>161</v>
      </c>
      <c r="E535" s="81"/>
      <c r="F535" s="81"/>
      <c r="G535" s="81"/>
      <c r="H535" s="87">
        <f t="shared" si="40"/>
        <v>0</v>
      </c>
      <c r="I535" s="87">
        <f t="shared" si="41"/>
        <v>0</v>
      </c>
      <c r="J535" s="81"/>
      <c r="K535" s="68">
        <f t="shared" si="43"/>
        <v>0</v>
      </c>
      <c r="L535" s="81"/>
      <c r="M535" s="68">
        <f t="shared" si="44"/>
        <v>0</v>
      </c>
    </row>
    <row r="536" spans="1:13" x14ac:dyDescent="0.25">
      <c r="A536" s="39" t="str">
        <f t="shared" si="42"/>
        <v>FRONTIERSurgeons</v>
      </c>
      <c r="B536" s="67" t="s">
        <v>27</v>
      </c>
      <c r="C536" s="57" t="s">
        <v>60</v>
      </c>
      <c r="D536" s="57" t="s">
        <v>161</v>
      </c>
      <c r="E536" s="81"/>
      <c r="F536" s="81"/>
      <c r="G536" s="81"/>
      <c r="H536" s="87">
        <f t="shared" si="40"/>
        <v>0</v>
      </c>
      <c r="I536" s="87">
        <f t="shared" si="41"/>
        <v>0</v>
      </c>
      <c r="J536" s="81"/>
      <c r="K536" s="68">
        <f t="shared" si="43"/>
        <v>0</v>
      </c>
      <c r="L536" s="81"/>
      <c r="M536" s="68">
        <f t="shared" si="44"/>
        <v>0</v>
      </c>
    </row>
    <row r="537" spans="1:13" x14ac:dyDescent="0.25">
      <c r="A537" s="39" t="str">
        <f t="shared" si="42"/>
        <v>FRONTIERUrology</v>
      </c>
      <c r="B537" s="67" t="s">
        <v>28</v>
      </c>
      <c r="C537" s="57" t="s">
        <v>60</v>
      </c>
      <c r="D537" s="57" t="s">
        <v>161</v>
      </c>
      <c r="E537" s="81"/>
      <c r="F537" s="81"/>
      <c r="G537" s="81"/>
      <c r="H537" s="87">
        <f t="shared" si="40"/>
        <v>0</v>
      </c>
      <c r="I537" s="87">
        <f t="shared" si="41"/>
        <v>0</v>
      </c>
      <c r="J537" s="81"/>
      <c r="K537" s="68">
        <f t="shared" si="43"/>
        <v>0</v>
      </c>
      <c r="L537" s="81"/>
      <c r="M537" s="68">
        <f t="shared" si="44"/>
        <v>0</v>
      </c>
    </row>
    <row r="538" spans="1:13" ht="25" x14ac:dyDescent="0.25">
      <c r="A538" s="39" t="str">
        <f t="shared" si="42"/>
        <v>FRONTIERPCP including Internal Medicine, General Practice, Family Practice</v>
      </c>
      <c r="B538" s="67" t="s">
        <v>4</v>
      </c>
      <c r="C538" s="57" t="s">
        <v>60</v>
      </c>
      <c r="D538" s="57" t="s">
        <v>82</v>
      </c>
      <c r="E538" s="81"/>
      <c r="F538" s="81"/>
      <c r="G538" s="81"/>
      <c r="H538" s="87">
        <f t="shared" si="40"/>
        <v>0</v>
      </c>
      <c r="I538" s="87">
        <f t="shared" si="41"/>
        <v>0</v>
      </c>
      <c r="J538" s="81"/>
      <c r="K538" s="68">
        <f t="shared" si="43"/>
        <v>0</v>
      </c>
      <c r="L538" s="81"/>
      <c r="M538" s="68">
        <f t="shared" si="44"/>
        <v>0</v>
      </c>
    </row>
    <row r="539" spans="1:13" x14ac:dyDescent="0.25">
      <c r="A539" s="39" t="str">
        <f t="shared" si="42"/>
        <v>FRONTIERPharmacies</v>
      </c>
      <c r="B539" s="67" t="s">
        <v>5</v>
      </c>
      <c r="C539" s="57" t="s">
        <v>60</v>
      </c>
      <c r="D539" s="57" t="s">
        <v>82</v>
      </c>
      <c r="E539" s="81"/>
      <c r="F539" s="81"/>
      <c r="G539" s="81"/>
      <c r="H539" s="87">
        <f t="shared" si="40"/>
        <v>0</v>
      </c>
      <c r="I539" s="87">
        <f t="shared" si="41"/>
        <v>0</v>
      </c>
      <c r="J539" s="81"/>
      <c r="K539" s="68">
        <f t="shared" si="43"/>
        <v>0</v>
      </c>
      <c r="L539" s="81"/>
      <c r="M539" s="68">
        <f t="shared" si="44"/>
        <v>0</v>
      </c>
    </row>
    <row r="540" spans="1:13" x14ac:dyDescent="0.25">
      <c r="A540" s="39" t="str">
        <f t="shared" si="42"/>
        <v>FRONTIERFQHC - PCP Only</v>
      </c>
      <c r="B540" s="67" t="s">
        <v>6</v>
      </c>
      <c r="C540" s="57" t="s">
        <v>60</v>
      </c>
      <c r="D540" s="57" t="s">
        <v>82</v>
      </c>
      <c r="E540" s="81"/>
      <c r="F540" s="81"/>
      <c r="G540" s="81"/>
      <c r="H540" s="87">
        <f t="shared" si="40"/>
        <v>0</v>
      </c>
      <c r="I540" s="87">
        <f t="shared" si="41"/>
        <v>0</v>
      </c>
      <c r="J540" s="81"/>
      <c r="K540" s="68">
        <f t="shared" si="43"/>
        <v>0</v>
      </c>
      <c r="L540" s="81"/>
      <c r="M540" s="68">
        <f t="shared" si="44"/>
        <v>0</v>
      </c>
    </row>
    <row r="541" spans="1:13" x14ac:dyDescent="0.25">
      <c r="A541" s="39" t="str">
        <f t="shared" si="42"/>
        <v>FRONTIERCardiology</v>
      </c>
      <c r="B541" s="67" t="s">
        <v>8</v>
      </c>
      <c r="C541" s="57" t="s">
        <v>60</v>
      </c>
      <c r="D541" s="57" t="s">
        <v>82</v>
      </c>
      <c r="E541" s="81"/>
      <c r="F541" s="81"/>
      <c r="G541" s="81"/>
      <c r="H541" s="87">
        <f t="shared" si="40"/>
        <v>0</v>
      </c>
      <c r="I541" s="87">
        <f t="shared" si="41"/>
        <v>0</v>
      </c>
      <c r="J541" s="81"/>
      <c r="K541" s="68">
        <f t="shared" si="43"/>
        <v>0</v>
      </c>
      <c r="L541" s="81"/>
      <c r="M541" s="68">
        <f t="shared" si="44"/>
        <v>0</v>
      </c>
    </row>
    <row r="542" spans="1:13" x14ac:dyDescent="0.25">
      <c r="A542" s="39" t="str">
        <f t="shared" si="42"/>
        <v>FRONTIERCertified Nurse Practitioner</v>
      </c>
      <c r="B542" s="67" t="s">
        <v>9</v>
      </c>
      <c r="C542" s="57" t="s">
        <v>60</v>
      </c>
      <c r="D542" s="57" t="s">
        <v>82</v>
      </c>
      <c r="E542" s="81"/>
      <c r="F542" s="81"/>
      <c r="G542" s="81"/>
      <c r="H542" s="87">
        <f t="shared" si="40"/>
        <v>0</v>
      </c>
      <c r="I542" s="87">
        <f t="shared" si="41"/>
        <v>0</v>
      </c>
      <c r="J542" s="81"/>
      <c r="K542" s="68">
        <f t="shared" si="43"/>
        <v>0</v>
      </c>
      <c r="L542" s="81"/>
      <c r="M542" s="68">
        <f t="shared" si="44"/>
        <v>0</v>
      </c>
    </row>
    <row r="543" spans="1:13" x14ac:dyDescent="0.25">
      <c r="A543" s="39" t="str">
        <f t="shared" si="42"/>
        <v>FRONTIERCertified Midwives</v>
      </c>
      <c r="B543" s="67" t="s">
        <v>10</v>
      </c>
      <c r="C543" s="57" t="s">
        <v>60</v>
      </c>
      <c r="D543" s="57" t="s">
        <v>82</v>
      </c>
      <c r="E543" s="81"/>
      <c r="F543" s="81"/>
      <c r="G543" s="81"/>
      <c r="H543" s="87">
        <f t="shared" si="40"/>
        <v>0</v>
      </c>
      <c r="I543" s="87">
        <f t="shared" si="41"/>
        <v>0</v>
      </c>
      <c r="J543" s="81"/>
      <c r="K543" s="68">
        <f t="shared" si="43"/>
        <v>0</v>
      </c>
      <c r="L543" s="81"/>
      <c r="M543" s="68">
        <f t="shared" si="44"/>
        <v>0</v>
      </c>
    </row>
    <row r="544" spans="1:13" x14ac:dyDescent="0.25">
      <c r="A544" s="39" t="str">
        <f t="shared" si="42"/>
        <v>FRONTIERDermatology</v>
      </c>
      <c r="B544" s="67" t="s">
        <v>11</v>
      </c>
      <c r="C544" s="57" t="s">
        <v>60</v>
      </c>
      <c r="D544" s="57" t="s">
        <v>82</v>
      </c>
      <c r="E544" s="81"/>
      <c r="F544" s="81"/>
      <c r="G544" s="81"/>
      <c r="H544" s="87">
        <f t="shared" si="40"/>
        <v>0</v>
      </c>
      <c r="I544" s="87">
        <f t="shared" si="41"/>
        <v>0</v>
      </c>
      <c r="J544" s="81"/>
      <c r="K544" s="68">
        <f t="shared" si="43"/>
        <v>0</v>
      </c>
      <c r="L544" s="81"/>
      <c r="M544" s="68">
        <f t="shared" si="44"/>
        <v>0</v>
      </c>
    </row>
    <row r="545" spans="1:13" x14ac:dyDescent="0.25">
      <c r="A545" s="39" t="str">
        <f t="shared" si="42"/>
        <v>FRONTIERDental</v>
      </c>
      <c r="B545" s="67" t="s">
        <v>12</v>
      </c>
      <c r="C545" s="57" t="s">
        <v>60</v>
      </c>
      <c r="D545" s="57" t="s">
        <v>82</v>
      </c>
      <c r="E545" s="81"/>
      <c r="F545" s="81"/>
      <c r="G545" s="81"/>
      <c r="H545" s="87">
        <f t="shared" si="40"/>
        <v>0</v>
      </c>
      <c r="I545" s="87">
        <f t="shared" si="41"/>
        <v>0</v>
      </c>
      <c r="J545" s="81"/>
      <c r="K545" s="68">
        <f t="shared" si="43"/>
        <v>0</v>
      </c>
      <c r="L545" s="81"/>
      <c r="M545" s="68">
        <f t="shared" si="44"/>
        <v>0</v>
      </c>
    </row>
    <row r="546" spans="1:13" x14ac:dyDescent="0.25">
      <c r="A546" s="39" t="str">
        <f t="shared" si="42"/>
        <v>FRONTIEREndocrinology</v>
      </c>
      <c r="B546" s="67" t="s">
        <v>13</v>
      </c>
      <c r="C546" s="57" t="s">
        <v>60</v>
      </c>
      <c r="D546" s="57" t="s">
        <v>82</v>
      </c>
      <c r="E546" s="81"/>
      <c r="F546" s="81"/>
      <c r="G546" s="81"/>
      <c r="H546" s="87">
        <f t="shared" si="40"/>
        <v>0</v>
      </c>
      <c r="I546" s="87">
        <f t="shared" si="41"/>
        <v>0</v>
      </c>
      <c r="J546" s="81"/>
      <c r="K546" s="68">
        <f t="shared" si="43"/>
        <v>0</v>
      </c>
      <c r="L546" s="81"/>
      <c r="M546" s="68">
        <f t="shared" si="44"/>
        <v>0</v>
      </c>
    </row>
    <row r="547" spans="1:13" x14ac:dyDescent="0.25">
      <c r="A547" s="39" t="str">
        <f t="shared" si="42"/>
        <v>FRONTIERENT</v>
      </c>
      <c r="B547" s="67" t="s">
        <v>14</v>
      </c>
      <c r="C547" s="57" t="s">
        <v>60</v>
      </c>
      <c r="D547" s="57" t="s">
        <v>82</v>
      </c>
      <c r="E547" s="81"/>
      <c r="F547" s="81"/>
      <c r="G547" s="81"/>
      <c r="H547" s="87">
        <f t="shared" si="40"/>
        <v>0</v>
      </c>
      <c r="I547" s="87">
        <f t="shared" si="41"/>
        <v>0</v>
      </c>
      <c r="J547" s="81"/>
      <c r="K547" s="68">
        <f t="shared" si="43"/>
        <v>0</v>
      </c>
      <c r="L547" s="81"/>
      <c r="M547" s="68">
        <f t="shared" si="44"/>
        <v>0</v>
      </c>
    </row>
    <row r="548" spans="1:13" x14ac:dyDescent="0.25">
      <c r="A548" s="39" t="str">
        <f t="shared" si="42"/>
        <v>FRONTIERFQHC</v>
      </c>
      <c r="B548" s="67" t="s">
        <v>15</v>
      </c>
      <c r="C548" s="57" t="s">
        <v>60</v>
      </c>
      <c r="D548" s="57" t="s">
        <v>82</v>
      </c>
      <c r="E548" s="81"/>
      <c r="F548" s="81"/>
      <c r="G548" s="81"/>
      <c r="H548" s="87">
        <f t="shared" si="40"/>
        <v>0</v>
      </c>
      <c r="I548" s="87">
        <f t="shared" si="41"/>
        <v>0</v>
      </c>
      <c r="J548" s="81"/>
      <c r="K548" s="68">
        <f t="shared" si="43"/>
        <v>0</v>
      </c>
      <c r="L548" s="81"/>
      <c r="M548" s="68">
        <f t="shared" si="44"/>
        <v>0</v>
      </c>
    </row>
    <row r="549" spans="1:13" x14ac:dyDescent="0.25">
      <c r="A549" s="39" t="str">
        <f t="shared" si="42"/>
        <v>FRONTIERRHC</v>
      </c>
      <c r="B549" s="69" t="s">
        <v>16</v>
      </c>
      <c r="C549" s="57" t="s">
        <v>60</v>
      </c>
      <c r="D549" s="57" t="s">
        <v>82</v>
      </c>
      <c r="E549" s="81"/>
      <c r="F549" s="81"/>
      <c r="G549" s="81"/>
      <c r="H549" s="87">
        <f t="shared" si="40"/>
        <v>0</v>
      </c>
      <c r="I549" s="87">
        <f t="shared" si="41"/>
        <v>0</v>
      </c>
      <c r="J549" s="81"/>
      <c r="K549" s="68">
        <f t="shared" si="43"/>
        <v>0</v>
      </c>
      <c r="L549" s="81"/>
      <c r="M549" s="68">
        <f t="shared" si="44"/>
        <v>0</v>
      </c>
    </row>
    <row r="550" spans="1:13" x14ac:dyDescent="0.25">
      <c r="A550" s="39" t="str">
        <f t="shared" si="42"/>
        <v>FRONTIERHematology/Oncology</v>
      </c>
      <c r="B550" s="67" t="s">
        <v>17</v>
      </c>
      <c r="C550" s="57" t="s">
        <v>60</v>
      </c>
      <c r="D550" s="57" t="s">
        <v>82</v>
      </c>
      <c r="E550" s="81"/>
      <c r="F550" s="81"/>
      <c r="G550" s="81"/>
      <c r="H550" s="87">
        <f t="shared" si="40"/>
        <v>0</v>
      </c>
      <c r="I550" s="87">
        <f t="shared" si="41"/>
        <v>0</v>
      </c>
      <c r="J550" s="81"/>
      <c r="K550" s="68">
        <f t="shared" si="43"/>
        <v>0</v>
      </c>
      <c r="L550" s="81"/>
      <c r="M550" s="68">
        <f t="shared" si="44"/>
        <v>0</v>
      </c>
    </row>
    <row r="551" spans="1:13" x14ac:dyDescent="0.25">
      <c r="A551" s="39" t="str">
        <f t="shared" si="42"/>
        <v>FRONTIERI/T/U</v>
      </c>
      <c r="B551" s="69" t="s">
        <v>18</v>
      </c>
      <c r="C551" s="57" t="s">
        <v>60</v>
      </c>
      <c r="D551" s="57" t="s">
        <v>82</v>
      </c>
      <c r="E551" s="81"/>
      <c r="F551" s="81"/>
      <c r="G551" s="81"/>
      <c r="H551" s="87">
        <f t="shared" si="40"/>
        <v>0</v>
      </c>
      <c r="I551" s="87">
        <f t="shared" si="41"/>
        <v>0</v>
      </c>
      <c r="J551" s="81"/>
      <c r="K551" s="68">
        <f t="shared" si="43"/>
        <v>0</v>
      </c>
      <c r="L551" s="81"/>
      <c r="M551" s="68">
        <f t="shared" si="44"/>
        <v>0</v>
      </c>
    </row>
    <row r="552" spans="1:13" x14ac:dyDescent="0.25">
      <c r="A552" s="39" t="str">
        <f t="shared" si="42"/>
        <v>FRONTIERNeurology</v>
      </c>
      <c r="B552" s="67" t="s">
        <v>19</v>
      </c>
      <c r="C552" s="57" t="s">
        <v>60</v>
      </c>
      <c r="D552" s="57" t="s">
        <v>82</v>
      </c>
      <c r="E552" s="81"/>
      <c r="F552" s="81"/>
      <c r="G552" s="81"/>
      <c r="H552" s="87">
        <f t="shared" si="40"/>
        <v>0</v>
      </c>
      <c r="I552" s="87">
        <f t="shared" si="41"/>
        <v>0</v>
      </c>
      <c r="J552" s="81"/>
      <c r="K552" s="68">
        <f t="shared" si="43"/>
        <v>0</v>
      </c>
      <c r="L552" s="81"/>
      <c r="M552" s="68">
        <f t="shared" si="44"/>
        <v>0</v>
      </c>
    </row>
    <row r="553" spans="1:13" x14ac:dyDescent="0.25">
      <c r="A553" s="39" t="str">
        <f t="shared" si="42"/>
        <v>FRONTIERNeurosurgeons</v>
      </c>
      <c r="B553" s="67" t="s">
        <v>20</v>
      </c>
      <c r="C553" s="57" t="s">
        <v>60</v>
      </c>
      <c r="D553" s="57" t="s">
        <v>82</v>
      </c>
      <c r="E553" s="81"/>
      <c r="F553" s="81"/>
      <c r="G553" s="81"/>
      <c r="H553" s="87">
        <f t="shared" si="40"/>
        <v>0</v>
      </c>
      <c r="I553" s="87">
        <f t="shared" si="41"/>
        <v>0</v>
      </c>
      <c r="J553" s="81"/>
      <c r="K553" s="68">
        <f t="shared" si="43"/>
        <v>0</v>
      </c>
      <c r="L553" s="81"/>
      <c r="M553" s="68">
        <f t="shared" si="44"/>
        <v>0</v>
      </c>
    </row>
    <row r="554" spans="1:13" x14ac:dyDescent="0.25">
      <c r="A554" s="39" t="str">
        <f t="shared" si="42"/>
        <v>FRONTIEROB/Gyn</v>
      </c>
      <c r="B554" s="67" t="s">
        <v>21</v>
      </c>
      <c r="C554" s="57" t="s">
        <v>60</v>
      </c>
      <c r="D554" s="57" t="s">
        <v>82</v>
      </c>
      <c r="E554" s="81"/>
      <c r="F554" s="81"/>
      <c r="G554" s="81"/>
      <c r="H554" s="87">
        <f t="shared" si="40"/>
        <v>0</v>
      </c>
      <c r="I554" s="87">
        <f t="shared" si="41"/>
        <v>0</v>
      </c>
      <c r="J554" s="81"/>
      <c r="K554" s="68">
        <f t="shared" si="43"/>
        <v>0</v>
      </c>
      <c r="L554" s="81"/>
      <c r="M554" s="68">
        <f t="shared" si="44"/>
        <v>0</v>
      </c>
    </row>
    <row r="555" spans="1:13" x14ac:dyDescent="0.25">
      <c r="A555" s="39" t="str">
        <f t="shared" si="42"/>
        <v>FRONTIEROrthopedics</v>
      </c>
      <c r="B555" s="67" t="s">
        <v>22</v>
      </c>
      <c r="C555" s="57" t="s">
        <v>60</v>
      </c>
      <c r="D555" s="57" t="s">
        <v>82</v>
      </c>
      <c r="E555" s="81"/>
      <c r="F555" s="81"/>
      <c r="G555" s="81"/>
      <c r="H555" s="87">
        <f t="shared" si="40"/>
        <v>0</v>
      </c>
      <c r="I555" s="87">
        <f t="shared" si="41"/>
        <v>0</v>
      </c>
      <c r="J555" s="81"/>
      <c r="K555" s="68">
        <f t="shared" si="43"/>
        <v>0</v>
      </c>
      <c r="L555" s="81"/>
      <c r="M555" s="68">
        <f t="shared" si="44"/>
        <v>0</v>
      </c>
    </row>
    <row r="556" spans="1:13" x14ac:dyDescent="0.25">
      <c r="A556" s="39" t="str">
        <f t="shared" si="42"/>
        <v>FRONTIERPediatrics</v>
      </c>
      <c r="B556" s="67" t="s">
        <v>23</v>
      </c>
      <c r="C556" s="57" t="s">
        <v>60</v>
      </c>
      <c r="D556" s="57" t="s">
        <v>82</v>
      </c>
      <c r="E556" s="81"/>
      <c r="F556" s="81"/>
      <c r="G556" s="81"/>
      <c r="H556" s="87">
        <f t="shared" si="40"/>
        <v>0</v>
      </c>
      <c r="I556" s="87">
        <f t="shared" si="41"/>
        <v>0</v>
      </c>
      <c r="J556" s="81"/>
      <c r="K556" s="68">
        <f t="shared" si="43"/>
        <v>0</v>
      </c>
      <c r="L556" s="81"/>
      <c r="M556" s="68">
        <f t="shared" si="44"/>
        <v>0</v>
      </c>
    </row>
    <row r="557" spans="1:13" x14ac:dyDescent="0.25">
      <c r="A557" s="39" t="str">
        <f t="shared" si="42"/>
        <v>FRONTIERPhysician Assistant</v>
      </c>
      <c r="B557" s="67" t="s">
        <v>24</v>
      </c>
      <c r="C557" s="57" t="s">
        <v>60</v>
      </c>
      <c r="D557" s="57" t="s">
        <v>82</v>
      </c>
      <c r="E557" s="81"/>
      <c r="F557" s="81"/>
      <c r="G557" s="81"/>
      <c r="H557" s="87">
        <f t="shared" si="40"/>
        <v>0</v>
      </c>
      <c r="I557" s="87">
        <f t="shared" si="41"/>
        <v>0</v>
      </c>
      <c r="J557" s="81"/>
      <c r="K557" s="68">
        <f t="shared" si="43"/>
        <v>0</v>
      </c>
      <c r="L557" s="81"/>
      <c r="M557" s="68">
        <f t="shared" si="44"/>
        <v>0</v>
      </c>
    </row>
    <row r="558" spans="1:13" x14ac:dyDescent="0.25">
      <c r="A558" s="39" t="str">
        <f t="shared" si="42"/>
        <v>FRONTIERPodiatry</v>
      </c>
      <c r="B558" s="67" t="s">
        <v>25</v>
      </c>
      <c r="C558" s="57" t="s">
        <v>60</v>
      </c>
      <c r="D558" s="57" t="s">
        <v>82</v>
      </c>
      <c r="E558" s="81"/>
      <c r="F558" s="81"/>
      <c r="G558" s="81"/>
      <c r="H558" s="87">
        <f t="shared" si="40"/>
        <v>0</v>
      </c>
      <c r="I558" s="87">
        <f t="shared" si="41"/>
        <v>0</v>
      </c>
      <c r="J558" s="81"/>
      <c r="K558" s="68">
        <f t="shared" si="43"/>
        <v>0</v>
      </c>
      <c r="L558" s="81"/>
      <c r="M558" s="68">
        <f t="shared" si="44"/>
        <v>0</v>
      </c>
    </row>
    <row r="559" spans="1:13" x14ac:dyDescent="0.25">
      <c r="A559" s="39" t="str">
        <f t="shared" si="42"/>
        <v>FRONTIERRheumatology</v>
      </c>
      <c r="B559" s="67" t="s">
        <v>26</v>
      </c>
      <c r="C559" s="57" t="s">
        <v>60</v>
      </c>
      <c r="D559" s="57" t="s">
        <v>82</v>
      </c>
      <c r="E559" s="81"/>
      <c r="F559" s="81"/>
      <c r="G559" s="81"/>
      <c r="H559" s="87">
        <f t="shared" si="40"/>
        <v>0</v>
      </c>
      <c r="I559" s="87">
        <f t="shared" si="41"/>
        <v>0</v>
      </c>
      <c r="J559" s="81"/>
      <c r="K559" s="68">
        <f t="shared" si="43"/>
        <v>0</v>
      </c>
      <c r="L559" s="81"/>
      <c r="M559" s="68">
        <f t="shared" si="44"/>
        <v>0</v>
      </c>
    </row>
    <row r="560" spans="1:13" x14ac:dyDescent="0.25">
      <c r="A560" s="39" t="str">
        <f t="shared" si="42"/>
        <v>FRONTIERSurgeons</v>
      </c>
      <c r="B560" s="67" t="s">
        <v>27</v>
      </c>
      <c r="C560" s="57" t="s">
        <v>60</v>
      </c>
      <c r="D560" s="57" t="s">
        <v>82</v>
      </c>
      <c r="E560" s="81"/>
      <c r="F560" s="81"/>
      <c r="G560" s="81"/>
      <c r="H560" s="87">
        <f t="shared" si="40"/>
        <v>0</v>
      </c>
      <c r="I560" s="87">
        <f t="shared" si="41"/>
        <v>0</v>
      </c>
      <c r="J560" s="81"/>
      <c r="K560" s="68">
        <f t="shared" si="43"/>
        <v>0</v>
      </c>
      <c r="L560" s="81"/>
      <c r="M560" s="68">
        <f t="shared" si="44"/>
        <v>0</v>
      </c>
    </row>
    <row r="561" spans="1:13" x14ac:dyDescent="0.25">
      <c r="A561" s="39" t="str">
        <f t="shared" si="42"/>
        <v>FRONTIERUrology</v>
      </c>
      <c r="B561" s="67" t="s">
        <v>28</v>
      </c>
      <c r="C561" s="57" t="s">
        <v>60</v>
      </c>
      <c r="D561" s="57" t="s">
        <v>82</v>
      </c>
      <c r="E561" s="81"/>
      <c r="F561" s="81"/>
      <c r="G561" s="81"/>
      <c r="H561" s="87">
        <f t="shared" si="40"/>
        <v>0</v>
      </c>
      <c r="I561" s="87">
        <f t="shared" si="41"/>
        <v>0</v>
      </c>
      <c r="J561" s="81"/>
      <c r="K561" s="68">
        <f t="shared" si="43"/>
        <v>0</v>
      </c>
      <c r="L561" s="81"/>
      <c r="M561" s="68">
        <f t="shared" si="44"/>
        <v>0</v>
      </c>
    </row>
    <row r="562" spans="1:13" ht="25" x14ac:dyDescent="0.25">
      <c r="A562" s="39" t="str">
        <f t="shared" si="42"/>
        <v>FRONTIERPCP including Internal Medicine, General Practice, Family Practice</v>
      </c>
      <c r="B562" s="67" t="s">
        <v>4</v>
      </c>
      <c r="C562" s="57" t="s">
        <v>60</v>
      </c>
      <c r="D562" s="57" t="s">
        <v>83</v>
      </c>
      <c r="E562" s="81"/>
      <c r="F562" s="81"/>
      <c r="G562" s="81"/>
      <c r="H562" s="87">
        <f t="shared" si="40"/>
        <v>0</v>
      </c>
      <c r="I562" s="87">
        <f t="shared" si="41"/>
        <v>0</v>
      </c>
      <c r="J562" s="81"/>
      <c r="K562" s="68">
        <f t="shared" si="43"/>
        <v>0</v>
      </c>
      <c r="L562" s="81"/>
      <c r="M562" s="68">
        <f t="shared" si="44"/>
        <v>0</v>
      </c>
    </row>
    <row r="563" spans="1:13" x14ac:dyDescent="0.25">
      <c r="A563" s="39" t="str">
        <f t="shared" si="42"/>
        <v>FRONTIERPharmacies</v>
      </c>
      <c r="B563" s="67" t="s">
        <v>5</v>
      </c>
      <c r="C563" s="57" t="s">
        <v>60</v>
      </c>
      <c r="D563" s="57" t="s">
        <v>83</v>
      </c>
      <c r="E563" s="81"/>
      <c r="F563" s="81"/>
      <c r="G563" s="81"/>
      <c r="H563" s="87">
        <f t="shared" si="40"/>
        <v>0</v>
      </c>
      <c r="I563" s="87">
        <f t="shared" si="41"/>
        <v>0</v>
      </c>
      <c r="J563" s="81"/>
      <c r="K563" s="68">
        <f t="shared" si="43"/>
        <v>0</v>
      </c>
      <c r="L563" s="81"/>
      <c r="M563" s="68">
        <f t="shared" si="44"/>
        <v>0</v>
      </c>
    </row>
    <row r="564" spans="1:13" x14ac:dyDescent="0.25">
      <c r="A564" s="39" t="str">
        <f t="shared" si="42"/>
        <v>FRONTIERFQHC - PCP Only</v>
      </c>
      <c r="B564" s="67" t="s">
        <v>6</v>
      </c>
      <c r="C564" s="57" t="s">
        <v>60</v>
      </c>
      <c r="D564" s="57" t="s">
        <v>83</v>
      </c>
      <c r="E564" s="81"/>
      <c r="F564" s="81"/>
      <c r="G564" s="81"/>
      <c r="H564" s="87">
        <f t="shared" si="40"/>
        <v>0</v>
      </c>
      <c r="I564" s="87">
        <f t="shared" si="41"/>
        <v>0</v>
      </c>
      <c r="J564" s="81"/>
      <c r="K564" s="68">
        <f t="shared" si="43"/>
        <v>0</v>
      </c>
      <c r="L564" s="81"/>
      <c r="M564" s="68">
        <f t="shared" si="44"/>
        <v>0</v>
      </c>
    </row>
    <row r="565" spans="1:13" x14ac:dyDescent="0.25">
      <c r="A565" s="39" t="str">
        <f t="shared" si="42"/>
        <v>FRONTIERCardiology</v>
      </c>
      <c r="B565" s="67" t="s">
        <v>8</v>
      </c>
      <c r="C565" s="57" t="s">
        <v>60</v>
      </c>
      <c r="D565" s="57" t="s">
        <v>83</v>
      </c>
      <c r="E565" s="81"/>
      <c r="F565" s="81"/>
      <c r="G565" s="81"/>
      <c r="H565" s="87">
        <f t="shared" si="40"/>
        <v>0</v>
      </c>
      <c r="I565" s="87">
        <f t="shared" si="41"/>
        <v>0</v>
      </c>
      <c r="J565" s="81"/>
      <c r="K565" s="68">
        <f t="shared" si="43"/>
        <v>0</v>
      </c>
      <c r="L565" s="81"/>
      <c r="M565" s="68">
        <f t="shared" si="44"/>
        <v>0</v>
      </c>
    </row>
    <row r="566" spans="1:13" x14ac:dyDescent="0.25">
      <c r="A566" s="39" t="str">
        <f t="shared" si="42"/>
        <v>FRONTIERCertified Nurse Practitioner</v>
      </c>
      <c r="B566" s="67" t="s">
        <v>9</v>
      </c>
      <c r="C566" s="57" t="s">
        <v>60</v>
      </c>
      <c r="D566" s="57" t="s">
        <v>83</v>
      </c>
      <c r="E566" s="81"/>
      <c r="F566" s="81"/>
      <c r="G566" s="81"/>
      <c r="H566" s="87">
        <f t="shared" si="40"/>
        <v>0</v>
      </c>
      <c r="I566" s="87">
        <f t="shared" si="41"/>
        <v>0</v>
      </c>
      <c r="J566" s="81"/>
      <c r="K566" s="68">
        <f t="shared" si="43"/>
        <v>0</v>
      </c>
      <c r="L566" s="81"/>
      <c r="M566" s="68">
        <f t="shared" si="44"/>
        <v>0</v>
      </c>
    </row>
    <row r="567" spans="1:13" x14ac:dyDescent="0.25">
      <c r="A567" s="39" t="str">
        <f t="shared" si="42"/>
        <v>FRONTIERCertified Midwives</v>
      </c>
      <c r="B567" s="67" t="s">
        <v>10</v>
      </c>
      <c r="C567" s="57" t="s">
        <v>60</v>
      </c>
      <c r="D567" s="57" t="s">
        <v>83</v>
      </c>
      <c r="E567" s="81"/>
      <c r="F567" s="81"/>
      <c r="G567" s="81"/>
      <c r="H567" s="87">
        <f t="shared" si="40"/>
        <v>0</v>
      </c>
      <c r="I567" s="87">
        <f t="shared" si="41"/>
        <v>0</v>
      </c>
      <c r="J567" s="81"/>
      <c r="K567" s="68">
        <f t="shared" si="43"/>
        <v>0</v>
      </c>
      <c r="L567" s="81"/>
      <c r="M567" s="68">
        <f t="shared" si="44"/>
        <v>0</v>
      </c>
    </row>
    <row r="568" spans="1:13" x14ac:dyDescent="0.25">
      <c r="A568" s="39" t="str">
        <f t="shared" si="42"/>
        <v>FRONTIERDermatology</v>
      </c>
      <c r="B568" s="67" t="s">
        <v>11</v>
      </c>
      <c r="C568" s="57" t="s">
        <v>60</v>
      </c>
      <c r="D568" s="57" t="s">
        <v>83</v>
      </c>
      <c r="E568" s="81"/>
      <c r="F568" s="81"/>
      <c r="G568" s="81"/>
      <c r="H568" s="87">
        <f t="shared" si="40"/>
        <v>0</v>
      </c>
      <c r="I568" s="87">
        <f t="shared" si="41"/>
        <v>0</v>
      </c>
      <c r="J568" s="81"/>
      <c r="K568" s="68">
        <f t="shared" si="43"/>
        <v>0</v>
      </c>
      <c r="L568" s="81"/>
      <c r="M568" s="68">
        <f t="shared" si="44"/>
        <v>0</v>
      </c>
    </row>
    <row r="569" spans="1:13" x14ac:dyDescent="0.25">
      <c r="A569" s="39" t="str">
        <f t="shared" si="42"/>
        <v>FRONTIERDental</v>
      </c>
      <c r="B569" s="67" t="s">
        <v>12</v>
      </c>
      <c r="C569" s="57" t="s">
        <v>60</v>
      </c>
      <c r="D569" s="57" t="s">
        <v>83</v>
      </c>
      <c r="E569" s="81"/>
      <c r="F569" s="81"/>
      <c r="G569" s="81"/>
      <c r="H569" s="87">
        <f t="shared" si="40"/>
        <v>0</v>
      </c>
      <c r="I569" s="87">
        <f t="shared" si="41"/>
        <v>0</v>
      </c>
      <c r="J569" s="81"/>
      <c r="K569" s="68">
        <f t="shared" si="43"/>
        <v>0</v>
      </c>
      <c r="L569" s="81"/>
      <c r="M569" s="68">
        <f t="shared" si="44"/>
        <v>0</v>
      </c>
    </row>
    <row r="570" spans="1:13" x14ac:dyDescent="0.25">
      <c r="A570" s="39" t="str">
        <f t="shared" si="42"/>
        <v>FRONTIEREndocrinology</v>
      </c>
      <c r="B570" s="67" t="s">
        <v>13</v>
      </c>
      <c r="C570" s="57" t="s">
        <v>60</v>
      </c>
      <c r="D570" s="57" t="s">
        <v>83</v>
      </c>
      <c r="E570" s="81"/>
      <c r="F570" s="81"/>
      <c r="G570" s="81"/>
      <c r="H570" s="87">
        <f t="shared" si="40"/>
        <v>0</v>
      </c>
      <c r="I570" s="87">
        <f t="shared" si="41"/>
        <v>0</v>
      </c>
      <c r="J570" s="81"/>
      <c r="K570" s="68">
        <f t="shared" si="43"/>
        <v>0</v>
      </c>
      <c r="L570" s="81"/>
      <c r="M570" s="68">
        <f t="shared" si="44"/>
        <v>0</v>
      </c>
    </row>
    <row r="571" spans="1:13" x14ac:dyDescent="0.25">
      <c r="A571" s="39" t="str">
        <f t="shared" si="42"/>
        <v>FRONTIERENT</v>
      </c>
      <c r="B571" s="67" t="s">
        <v>14</v>
      </c>
      <c r="C571" s="57" t="s">
        <v>60</v>
      </c>
      <c r="D571" s="57" t="s">
        <v>83</v>
      </c>
      <c r="E571" s="81"/>
      <c r="F571" s="81"/>
      <c r="G571" s="81"/>
      <c r="H571" s="87">
        <f t="shared" si="40"/>
        <v>0</v>
      </c>
      <c r="I571" s="87">
        <f t="shared" si="41"/>
        <v>0</v>
      </c>
      <c r="J571" s="81"/>
      <c r="K571" s="68">
        <f t="shared" si="43"/>
        <v>0</v>
      </c>
      <c r="L571" s="81"/>
      <c r="M571" s="68">
        <f t="shared" si="44"/>
        <v>0</v>
      </c>
    </row>
    <row r="572" spans="1:13" x14ac:dyDescent="0.25">
      <c r="A572" s="39" t="str">
        <f t="shared" si="42"/>
        <v>FRONTIERFQHC</v>
      </c>
      <c r="B572" s="67" t="s">
        <v>15</v>
      </c>
      <c r="C572" s="57" t="s">
        <v>60</v>
      </c>
      <c r="D572" s="57" t="s">
        <v>83</v>
      </c>
      <c r="E572" s="81"/>
      <c r="F572" s="81"/>
      <c r="G572" s="81"/>
      <c r="H572" s="87">
        <f t="shared" si="40"/>
        <v>0</v>
      </c>
      <c r="I572" s="87">
        <f t="shared" si="41"/>
        <v>0</v>
      </c>
      <c r="J572" s="81"/>
      <c r="K572" s="68">
        <f t="shared" si="43"/>
        <v>0</v>
      </c>
      <c r="L572" s="81"/>
      <c r="M572" s="68">
        <f t="shared" si="44"/>
        <v>0</v>
      </c>
    </row>
    <row r="573" spans="1:13" x14ac:dyDescent="0.25">
      <c r="A573" s="39" t="str">
        <f t="shared" si="42"/>
        <v>FRONTIERRHC</v>
      </c>
      <c r="B573" s="69" t="s">
        <v>16</v>
      </c>
      <c r="C573" s="57" t="s">
        <v>60</v>
      </c>
      <c r="D573" s="57" t="s">
        <v>83</v>
      </c>
      <c r="E573" s="81"/>
      <c r="F573" s="81"/>
      <c r="G573" s="81"/>
      <c r="H573" s="87">
        <f t="shared" si="40"/>
        <v>0</v>
      </c>
      <c r="I573" s="87">
        <f t="shared" si="41"/>
        <v>0</v>
      </c>
      <c r="J573" s="81"/>
      <c r="K573" s="68">
        <f t="shared" si="43"/>
        <v>0</v>
      </c>
      <c r="L573" s="81"/>
      <c r="M573" s="68">
        <f t="shared" si="44"/>
        <v>0</v>
      </c>
    </row>
    <row r="574" spans="1:13" x14ac:dyDescent="0.25">
      <c r="A574" s="39" t="str">
        <f t="shared" si="42"/>
        <v>FRONTIERHematology/Oncology</v>
      </c>
      <c r="B574" s="67" t="s">
        <v>17</v>
      </c>
      <c r="C574" s="57" t="s">
        <v>60</v>
      </c>
      <c r="D574" s="57" t="s">
        <v>83</v>
      </c>
      <c r="E574" s="81"/>
      <c r="F574" s="81"/>
      <c r="G574" s="81"/>
      <c r="H574" s="87">
        <f t="shared" si="40"/>
        <v>0</v>
      </c>
      <c r="I574" s="87">
        <f t="shared" si="41"/>
        <v>0</v>
      </c>
      <c r="J574" s="81"/>
      <c r="K574" s="68">
        <f t="shared" si="43"/>
        <v>0</v>
      </c>
      <c r="L574" s="81"/>
      <c r="M574" s="68">
        <f t="shared" si="44"/>
        <v>0</v>
      </c>
    </row>
    <row r="575" spans="1:13" x14ac:dyDescent="0.25">
      <c r="A575" s="39" t="str">
        <f t="shared" si="42"/>
        <v>FRONTIERI/T/U</v>
      </c>
      <c r="B575" s="69" t="s">
        <v>18</v>
      </c>
      <c r="C575" s="57" t="s">
        <v>60</v>
      </c>
      <c r="D575" s="57" t="s">
        <v>83</v>
      </c>
      <c r="E575" s="81"/>
      <c r="F575" s="81"/>
      <c r="G575" s="81"/>
      <c r="H575" s="87">
        <f t="shared" si="40"/>
        <v>0</v>
      </c>
      <c r="I575" s="87">
        <f t="shared" si="41"/>
        <v>0</v>
      </c>
      <c r="J575" s="81"/>
      <c r="K575" s="68">
        <f t="shared" si="43"/>
        <v>0</v>
      </c>
      <c r="L575" s="81"/>
      <c r="M575" s="68">
        <f t="shared" si="44"/>
        <v>0</v>
      </c>
    </row>
    <row r="576" spans="1:13" x14ac:dyDescent="0.25">
      <c r="A576" s="39" t="str">
        <f t="shared" si="42"/>
        <v>FRONTIERNeurology</v>
      </c>
      <c r="B576" s="67" t="s">
        <v>19</v>
      </c>
      <c r="C576" s="57" t="s">
        <v>60</v>
      </c>
      <c r="D576" s="57" t="s">
        <v>83</v>
      </c>
      <c r="E576" s="81"/>
      <c r="F576" s="81"/>
      <c r="G576" s="81"/>
      <c r="H576" s="87">
        <f t="shared" si="40"/>
        <v>0</v>
      </c>
      <c r="I576" s="87">
        <f t="shared" si="41"/>
        <v>0</v>
      </c>
      <c r="J576" s="81"/>
      <c r="K576" s="68">
        <f t="shared" si="43"/>
        <v>0</v>
      </c>
      <c r="L576" s="81"/>
      <c r="M576" s="68">
        <f t="shared" si="44"/>
        <v>0</v>
      </c>
    </row>
    <row r="577" spans="1:13" x14ac:dyDescent="0.25">
      <c r="A577" s="39" t="str">
        <f t="shared" si="42"/>
        <v>FRONTIERNeurosurgeons</v>
      </c>
      <c r="B577" s="67" t="s">
        <v>20</v>
      </c>
      <c r="C577" s="57" t="s">
        <v>60</v>
      </c>
      <c r="D577" s="57" t="s">
        <v>83</v>
      </c>
      <c r="E577" s="81"/>
      <c r="F577" s="81"/>
      <c r="G577" s="81"/>
      <c r="H577" s="87">
        <f t="shared" si="40"/>
        <v>0</v>
      </c>
      <c r="I577" s="87">
        <f t="shared" si="41"/>
        <v>0</v>
      </c>
      <c r="J577" s="81"/>
      <c r="K577" s="68">
        <f t="shared" si="43"/>
        <v>0</v>
      </c>
      <c r="L577" s="81"/>
      <c r="M577" s="68">
        <f t="shared" si="44"/>
        <v>0</v>
      </c>
    </row>
    <row r="578" spans="1:13" x14ac:dyDescent="0.25">
      <c r="A578" s="39" t="str">
        <f t="shared" si="42"/>
        <v>FRONTIEROB/Gyn</v>
      </c>
      <c r="B578" s="67" t="s">
        <v>21</v>
      </c>
      <c r="C578" s="57" t="s">
        <v>60</v>
      </c>
      <c r="D578" s="57" t="s">
        <v>83</v>
      </c>
      <c r="E578" s="81"/>
      <c r="F578" s="81"/>
      <c r="G578" s="81"/>
      <c r="H578" s="87">
        <f t="shared" si="40"/>
        <v>0</v>
      </c>
      <c r="I578" s="87">
        <f t="shared" si="41"/>
        <v>0</v>
      </c>
      <c r="J578" s="81"/>
      <c r="K578" s="68">
        <f t="shared" si="43"/>
        <v>0</v>
      </c>
      <c r="L578" s="81"/>
      <c r="M578" s="68">
        <f t="shared" si="44"/>
        <v>0</v>
      </c>
    </row>
    <row r="579" spans="1:13" x14ac:dyDescent="0.25">
      <c r="A579" s="39" t="str">
        <f t="shared" si="42"/>
        <v>FRONTIEROrthopedics</v>
      </c>
      <c r="B579" s="67" t="s">
        <v>22</v>
      </c>
      <c r="C579" s="57" t="s">
        <v>60</v>
      </c>
      <c r="D579" s="57" t="s">
        <v>83</v>
      </c>
      <c r="E579" s="81"/>
      <c r="F579" s="81"/>
      <c r="G579" s="81"/>
      <c r="H579" s="87">
        <f t="shared" si="40"/>
        <v>0</v>
      </c>
      <c r="I579" s="87">
        <f t="shared" si="41"/>
        <v>0</v>
      </c>
      <c r="J579" s="81"/>
      <c r="K579" s="68">
        <f t="shared" si="43"/>
        <v>0</v>
      </c>
      <c r="L579" s="81"/>
      <c r="M579" s="68">
        <f t="shared" si="44"/>
        <v>0</v>
      </c>
    </row>
    <row r="580" spans="1:13" x14ac:dyDescent="0.25">
      <c r="A580" s="39" t="str">
        <f t="shared" si="42"/>
        <v>FRONTIERPediatrics</v>
      </c>
      <c r="B580" s="67" t="s">
        <v>23</v>
      </c>
      <c r="C580" s="57" t="s">
        <v>60</v>
      </c>
      <c r="D580" s="57" t="s">
        <v>83</v>
      </c>
      <c r="E580" s="81"/>
      <c r="F580" s="81"/>
      <c r="G580" s="81"/>
      <c r="H580" s="87">
        <f t="shared" si="40"/>
        <v>0</v>
      </c>
      <c r="I580" s="87">
        <f t="shared" si="41"/>
        <v>0</v>
      </c>
      <c r="J580" s="81"/>
      <c r="K580" s="68">
        <f t="shared" si="43"/>
        <v>0</v>
      </c>
      <c r="L580" s="81"/>
      <c r="M580" s="68">
        <f t="shared" si="44"/>
        <v>0</v>
      </c>
    </row>
    <row r="581" spans="1:13" x14ac:dyDescent="0.25">
      <c r="A581" s="39" t="str">
        <f t="shared" si="42"/>
        <v>FRONTIERPhysician Assistant</v>
      </c>
      <c r="B581" s="67" t="s">
        <v>24</v>
      </c>
      <c r="C581" s="57" t="s">
        <v>60</v>
      </c>
      <c r="D581" s="57" t="s">
        <v>83</v>
      </c>
      <c r="E581" s="81"/>
      <c r="F581" s="81"/>
      <c r="G581" s="81"/>
      <c r="H581" s="87">
        <f t="shared" si="40"/>
        <v>0</v>
      </c>
      <c r="I581" s="87">
        <f t="shared" si="41"/>
        <v>0</v>
      </c>
      <c r="J581" s="81"/>
      <c r="K581" s="68">
        <f t="shared" si="43"/>
        <v>0</v>
      </c>
      <c r="L581" s="81"/>
      <c r="M581" s="68">
        <f t="shared" si="44"/>
        <v>0</v>
      </c>
    </row>
    <row r="582" spans="1:13" x14ac:dyDescent="0.25">
      <c r="A582" s="39" t="str">
        <f t="shared" si="42"/>
        <v>FRONTIERPodiatry</v>
      </c>
      <c r="B582" s="67" t="s">
        <v>25</v>
      </c>
      <c r="C582" s="57" t="s">
        <v>60</v>
      </c>
      <c r="D582" s="57" t="s">
        <v>83</v>
      </c>
      <c r="E582" s="81"/>
      <c r="F582" s="81"/>
      <c r="G582" s="81"/>
      <c r="H582" s="87">
        <f t="shared" si="40"/>
        <v>0</v>
      </c>
      <c r="I582" s="87">
        <f t="shared" si="41"/>
        <v>0</v>
      </c>
      <c r="J582" s="81"/>
      <c r="K582" s="68">
        <f t="shared" si="43"/>
        <v>0</v>
      </c>
      <c r="L582" s="81"/>
      <c r="M582" s="68">
        <f t="shared" si="44"/>
        <v>0</v>
      </c>
    </row>
    <row r="583" spans="1:13" x14ac:dyDescent="0.25">
      <c r="A583" s="39" t="str">
        <f t="shared" si="42"/>
        <v>FRONTIERRheumatology</v>
      </c>
      <c r="B583" s="67" t="s">
        <v>26</v>
      </c>
      <c r="C583" s="57" t="s">
        <v>60</v>
      </c>
      <c r="D583" s="57" t="s">
        <v>83</v>
      </c>
      <c r="E583" s="81"/>
      <c r="F583" s="81"/>
      <c r="G583" s="81"/>
      <c r="H583" s="87">
        <f t="shared" si="40"/>
        <v>0</v>
      </c>
      <c r="I583" s="87">
        <f t="shared" si="41"/>
        <v>0</v>
      </c>
      <c r="J583" s="81"/>
      <c r="K583" s="68">
        <f t="shared" si="43"/>
        <v>0</v>
      </c>
      <c r="L583" s="81"/>
      <c r="M583" s="68">
        <f t="shared" si="44"/>
        <v>0</v>
      </c>
    </row>
    <row r="584" spans="1:13" x14ac:dyDescent="0.25">
      <c r="A584" s="39" t="str">
        <f t="shared" si="42"/>
        <v>FRONTIERSurgeons</v>
      </c>
      <c r="B584" s="67" t="s">
        <v>27</v>
      </c>
      <c r="C584" s="57" t="s">
        <v>60</v>
      </c>
      <c r="D584" s="57" t="s">
        <v>83</v>
      </c>
      <c r="E584" s="81"/>
      <c r="F584" s="81"/>
      <c r="G584" s="81"/>
      <c r="H584" s="87">
        <f t="shared" si="40"/>
        <v>0</v>
      </c>
      <c r="I584" s="87">
        <f t="shared" si="41"/>
        <v>0</v>
      </c>
      <c r="J584" s="81"/>
      <c r="K584" s="68">
        <f t="shared" si="43"/>
        <v>0</v>
      </c>
      <c r="L584" s="81"/>
      <c r="M584" s="68">
        <f t="shared" si="44"/>
        <v>0</v>
      </c>
    </row>
    <row r="585" spans="1:13" x14ac:dyDescent="0.25">
      <c r="A585" s="39" t="str">
        <f t="shared" si="42"/>
        <v>FRONTIERUrology</v>
      </c>
      <c r="B585" s="67" t="s">
        <v>28</v>
      </c>
      <c r="C585" s="57" t="s">
        <v>60</v>
      </c>
      <c r="D585" s="57" t="s">
        <v>83</v>
      </c>
      <c r="E585" s="81"/>
      <c r="F585" s="81"/>
      <c r="G585" s="81"/>
      <c r="H585" s="87">
        <f t="shared" si="40"/>
        <v>0</v>
      </c>
      <c r="I585" s="87">
        <f t="shared" si="41"/>
        <v>0</v>
      </c>
      <c r="J585" s="81"/>
      <c r="K585" s="68">
        <f t="shared" si="43"/>
        <v>0</v>
      </c>
      <c r="L585" s="81"/>
      <c r="M585" s="68">
        <f t="shared" si="44"/>
        <v>0</v>
      </c>
    </row>
    <row r="586" spans="1:13" ht="25" x14ac:dyDescent="0.25">
      <c r="A586" s="39" t="str">
        <f t="shared" si="42"/>
        <v>FRONTIERPCP including Internal Medicine, General Practice, Family Practice</v>
      </c>
      <c r="B586" s="67" t="s">
        <v>4</v>
      </c>
      <c r="C586" s="57" t="s">
        <v>60</v>
      </c>
      <c r="D586" s="57" t="s">
        <v>84</v>
      </c>
      <c r="E586" s="81"/>
      <c r="F586" s="81"/>
      <c r="G586" s="81"/>
      <c r="H586" s="87">
        <f t="shared" ref="H586:H649" si="45">F586+G586</f>
        <v>0</v>
      </c>
      <c r="I586" s="87">
        <f t="shared" ref="I586:I649" si="46">J586+L586</f>
        <v>0</v>
      </c>
      <c r="J586" s="81"/>
      <c r="K586" s="68">
        <f t="shared" si="43"/>
        <v>0</v>
      </c>
      <c r="L586" s="81"/>
      <c r="M586" s="68">
        <f t="shared" si="44"/>
        <v>0</v>
      </c>
    </row>
    <row r="587" spans="1:13" x14ac:dyDescent="0.25">
      <c r="A587" s="39" t="str">
        <f t="shared" ref="A587:A650" si="47">C587&amp;B587</f>
        <v>FRONTIERPharmacies</v>
      </c>
      <c r="B587" s="67" t="s">
        <v>5</v>
      </c>
      <c r="C587" s="57" t="s">
        <v>60</v>
      </c>
      <c r="D587" s="57" t="s">
        <v>84</v>
      </c>
      <c r="E587" s="81"/>
      <c r="F587" s="81"/>
      <c r="G587" s="81"/>
      <c r="H587" s="87">
        <f t="shared" si="45"/>
        <v>0</v>
      </c>
      <c r="I587" s="87">
        <f t="shared" si="46"/>
        <v>0</v>
      </c>
      <c r="J587" s="81"/>
      <c r="K587" s="68">
        <f t="shared" ref="K587:K650" si="48">IFERROR(ROUND(J587/$I587,3),0)</f>
        <v>0</v>
      </c>
      <c r="L587" s="81"/>
      <c r="M587" s="68">
        <f t="shared" ref="M587:M650" si="49">IFERROR(ROUND(L587/$I587,3),0)</f>
        <v>0</v>
      </c>
    </row>
    <row r="588" spans="1:13" x14ac:dyDescent="0.25">
      <c r="A588" s="39" t="str">
        <f t="shared" si="47"/>
        <v>FRONTIERFQHC - PCP Only</v>
      </c>
      <c r="B588" s="67" t="s">
        <v>6</v>
      </c>
      <c r="C588" s="57" t="s">
        <v>60</v>
      </c>
      <c r="D588" s="57" t="s">
        <v>84</v>
      </c>
      <c r="E588" s="81"/>
      <c r="F588" s="81"/>
      <c r="G588" s="81"/>
      <c r="H588" s="87">
        <f t="shared" si="45"/>
        <v>0</v>
      </c>
      <c r="I588" s="87">
        <f t="shared" si="46"/>
        <v>0</v>
      </c>
      <c r="J588" s="81"/>
      <c r="K588" s="68">
        <f t="shared" si="48"/>
        <v>0</v>
      </c>
      <c r="L588" s="81"/>
      <c r="M588" s="68">
        <f t="shared" si="49"/>
        <v>0</v>
      </c>
    </row>
    <row r="589" spans="1:13" x14ac:dyDescent="0.25">
      <c r="A589" s="39" t="str">
        <f t="shared" si="47"/>
        <v>FRONTIERCardiology</v>
      </c>
      <c r="B589" s="67" t="s">
        <v>8</v>
      </c>
      <c r="C589" s="57" t="s">
        <v>60</v>
      </c>
      <c r="D589" s="57" t="s">
        <v>84</v>
      </c>
      <c r="E589" s="81"/>
      <c r="F589" s="81"/>
      <c r="G589" s="81"/>
      <c r="H589" s="87">
        <f t="shared" si="45"/>
        <v>0</v>
      </c>
      <c r="I589" s="87">
        <f t="shared" si="46"/>
        <v>0</v>
      </c>
      <c r="J589" s="81"/>
      <c r="K589" s="68">
        <f t="shared" si="48"/>
        <v>0</v>
      </c>
      <c r="L589" s="81"/>
      <c r="M589" s="68">
        <f t="shared" si="49"/>
        <v>0</v>
      </c>
    </row>
    <row r="590" spans="1:13" x14ac:dyDescent="0.25">
      <c r="A590" s="39" t="str">
        <f t="shared" si="47"/>
        <v>FRONTIERCertified Nurse Practitioner</v>
      </c>
      <c r="B590" s="67" t="s">
        <v>9</v>
      </c>
      <c r="C590" s="57" t="s">
        <v>60</v>
      </c>
      <c r="D590" s="57" t="s">
        <v>84</v>
      </c>
      <c r="E590" s="81"/>
      <c r="F590" s="81"/>
      <c r="G590" s="81"/>
      <c r="H590" s="87">
        <f t="shared" si="45"/>
        <v>0</v>
      </c>
      <c r="I590" s="87">
        <f t="shared" si="46"/>
        <v>0</v>
      </c>
      <c r="J590" s="81"/>
      <c r="K590" s="68">
        <f t="shared" si="48"/>
        <v>0</v>
      </c>
      <c r="L590" s="81"/>
      <c r="M590" s="68">
        <f t="shared" si="49"/>
        <v>0</v>
      </c>
    </row>
    <row r="591" spans="1:13" x14ac:dyDescent="0.25">
      <c r="A591" s="39" t="str">
        <f t="shared" si="47"/>
        <v>FRONTIERCertified Midwives</v>
      </c>
      <c r="B591" s="67" t="s">
        <v>10</v>
      </c>
      <c r="C591" s="57" t="s">
        <v>60</v>
      </c>
      <c r="D591" s="57" t="s">
        <v>84</v>
      </c>
      <c r="E591" s="81"/>
      <c r="F591" s="81"/>
      <c r="G591" s="81"/>
      <c r="H591" s="87">
        <f t="shared" si="45"/>
        <v>0</v>
      </c>
      <c r="I591" s="87">
        <f t="shared" si="46"/>
        <v>0</v>
      </c>
      <c r="J591" s="81"/>
      <c r="K591" s="68">
        <f t="shared" si="48"/>
        <v>0</v>
      </c>
      <c r="L591" s="81"/>
      <c r="M591" s="68">
        <f t="shared" si="49"/>
        <v>0</v>
      </c>
    </row>
    <row r="592" spans="1:13" x14ac:dyDescent="0.25">
      <c r="A592" s="39" t="str">
        <f t="shared" si="47"/>
        <v>FRONTIERDermatology</v>
      </c>
      <c r="B592" s="67" t="s">
        <v>11</v>
      </c>
      <c r="C592" s="57" t="s">
        <v>60</v>
      </c>
      <c r="D592" s="57" t="s">
        <v>84</v>
      </c>
      <c r="E592" s="81"/>
      <c r="F592" s="81"/>
      <c r="G592" s="81"/>
      <c r="H592" s="87">
        <f t="shared" si="45"/>
        <v>0</v>
      </c>
      <c r="I592" s="87">
        <f t="shared" si="46"/>
        <v>0</v>
      </c>
      <c r="J592" s="81"/>
      <c r="K592" s="68">
        <f t="shared" si="48"/>
        <v>0</v>
      </c>
      <c r="L592" s="81"/>
      <c r="M592" s="68">
        <f t="shared" si="49"/>
        <v>0</v>
      </c>
    </row>
    <row r="593" spans="1:13" x14ac:dyDescent="0.25">
      <c r="A593" s="39" t="str">
        <f t="shared" si="47"/>
        <v>FRONTIERDental</v>
      </c>
      <c r="B593" s="67" t="s">
        <v>12</v>
      </c>
      <c r="C593" s="57" t="s">
        <v>60</v>
      </c>
      <c r="D593" s="57" t="s">
        <v>84</v>
      </c>
      <c r="E593" s="81"/>
      <c r="F593" s="81"/>
      <c r="G593" s="81"/>
      <c r="H593" s="87">
        <f t="shared" si="45"/>
        <v>0</v>
      </c>
      <c r="I593" s="87">
        <f t="shared" si="46"/>
        <v>0</v>
      </c>
      <c r="J593" s="81"/>
      <c r="K593" s="68">
        <f t="shared" si="48"/>
        <v>0</v>
      </c>
      <c r="L593" s="81"/>
      <c r="M593" s="68">
        <f t="shared" si="49"/>
        <v>0</v>
      </c>
    </row>
    <row r="594" spans="1:13" x14ac:dyDescent="0.25">
      <c r="A594" s="39" t="str">
        <f t="shared" si="47"/>
        <v>FRONTIEREndocrinology</v>
      </c>
      <c r="B594" s="67" t="s">
        <v>13</v>
      </c>
      <c r="C594" s="57" t="s">
        <v>60</v>
      </c>
      <c r="D594" s="57" t="s">
        <v>84</v>
      </c>
      <c r="E594" s="81"/>
      <c r="F594" s="81"/>
      <c r="G594" s="81"/>
      <c r="H594" s="87">
        <f t="shared" si="45"/>
        <v>0</v>
      </c>
      <c r="I594" s="87">
        <f t="shared" si="46"/>
        <v>0</v>
      </c>
      <c r="J594" s="81"/>
      <c r="K594" s="68">
        <f t="shared" si="48"/>
        <v>0</v>
      </c>
      <c r="L594" s="81"/>
      <c r="M594" s="68">
        <f t="shared" si="49"/>
        <v>0</v>
      </c>
    </row>
    <row r="595" spans="1:13" x14ac:dyDescent="0.25">
      <c r="A595" s="39" t="str">
        <f t="shared" si="47"/>
        <v>FRONTIERENT</v>
      </c>
      <c r="B595" s="67" t="s">
        <v>14</v>
      </c>
      <c r="C595" s="57" t="s">
        <v>60</v>
      </c>
      <c r="D595" s="57" t="s">
        <v>84</v>
      </c>
      <c r="E595" s="81"/>
      <c r="F595" s="81"/>
      <c r="G595" s="81"/>
      <c r="H595" s="87">
        <f t="shared" si="45"/>
        <v>0</v>
      </c>
      <c r="I595" s="87">
        <f t="shared" si="46"/>
        <v>0</v>
      </c>
      <c r="J595" s="81"/>
      <c r="K595" s="68">
        <f t="shared" si="48"/>
        <v>0</v>
      </c>
      <c r="L595" s="81"/>
      <c r="M595" s="68">
        <f t="shared" si="49"/>
        <v>0</v>
      </c>
    </row>
    <row r="596" spans="1:13" x14ac:dyDescent="0.25">
      <c r="A596" s="39" t="str">
        <f t="shared" si="47"/>
        <v>FRONTIERFQHC</v>
      </c>
      <c r="B596" s="67" t="s">
        <v>15</v>
      </c>
      <c r="C596" s="57" t="s">
        <v>60</v>
      </c>
      <c r="D596" s="57" t="s">
        <v>84</v>
      </c>
      <c r="E596" s="81"/>
      <c r="F596" s="81"/>
      <c r="G596" s="81"/>
      <c r="H596" s="87">
        <f t="shared" si="45"/>
        <v>0</v>
      </c>
      <c r="I596" s="87">
        <f t="shared" si="46"/>
        <v>0</v>
      </c>
      <c r="J596" s="81"/>
      <c r="K596" s="68">
        <f t="shared" si="48"/>
        <v>0</v>
      </c>
      <c r="L596" s="81"/>
      <c r="M596" s="68">
        <f t="shared" si="49"/>
        <v>0</v>
      </c>
    </row>
    <row r="597" spans="1:13" x14ac:dyDescent="0.25">
      <c r="A597" s="39" t="str">
        <f t="shared" si="47"/>
        <v>FRONTIERRHC</v>
      </c>
      <c r="B597" s="69" t="s">
        <v>16</v>
      </c>
      <c r="C597" s="57" t="s">
        <v>60</v>
      </c>
      <c r="D597" s="57" t="s">
        <v>84</v>
      </c>
      <c r="E597" s="81"/>
      <c r="F597" s="81"/>
      <c r="G597" s="81"/>
      <c r="H597" s="87">
        <f t="shared" si="45"/>
        <v>0</v>
      </c>
      <c r="I597" s="87">
        <f t="shared" si="46"/>
        <v>0</v>
      </c>
      <c r="J597" s="81"/>
      <c r="K597" s="68">
        <f t="shared" si="48"/>
        <v>0</v>
      </c>
      <c r="L597" s="81"/>
      <c r="M597" s="68">
        <f t="shared" si="49"/>
        <v>0</v>
      </c>
    </row>
    <row r="598" spans="1:13" x14ac:dyDescent="0.25">
      <c r="A598" s="39" t="str">
        <f t="shared" si="47"/>
        <v>FRONTIERHematology/Oncology</v>
      </c>
      <c r="B598" s="67" t="s">
        <v>17</v>
      </c>
      <c r="C598" s="57" t="s">
        <v>60</v>
      </c>
      <c r="D598" s="57" t="s">
        <v>84</v>
      </c>
      <c r="E598" s="81"/>
      <c r="F598" s="81"/>
      <c r="G598" s="81"/>
      <c r="H598" s="87">
        <f t="shared" si="45"/>
        <v>0</v>
      </c>
      <c r="I598" s="87">
        <f t="shared" si="46"/>
        <v>0</v>
      </c>
      <c r="J598" s="81"/>
      <c r="K598" s="68">
        <f t="shared" si="48"/>
        <v>0</v>
      </c>
      <c r="L598" s="81"/>
      <c r="M598" s="68">
        <f t="shared" si="49"/>
        <v>0</v>
      </c>
    </row>
    <row r="599" spans="1:13" x14ac:dyDescent="0.25">
      <c r="A599" s="39" t="str">
        <f t="shared" si="47"/>
        <v>FRONTIERI/T/U</v>
      </c>
      <c r="B599" s="69" t="s">
        <v>18</v>
      </c>
      <c r="C599" s="57" t="s">
        <v>60</v>
      </c>
      <c r="D599" s="57" t="s">
        <v>84</v>
      </c>
      <c r="E599" s="81"/>
      <c r="F599" s="81"/>
      <c r="G599" s="81"/>
      <c r="H599" s="87">
        <f t="shared" si="45"/>
        <v>0</v>
      </c>
      <c r="I599" s="87">
        <f t="shared" si="46"/>
        <v>0</v>
      </c>
      <c r="J599" s="81"/>
      <c r="K599" s="68">
        <f t="shared" si="48"/>
        <v>0</v>
      </c>
      <c r="L599" s="81"/>
      <c r="M599" s="68">
        <f t="shared" si="49"/>
        <v>0</v>
      </c>
    </row>
    <row r="600" spans="1:13" x14ac:dyDescent="0.25">
      <c r="A600" s="39" t="str">
        <f t="shared" si="47"/>
        <v>FRONTIERNeurology</v>
      </c>
      <c r="B600" s="67" t="s">
        <v>19</v>
      </c>
      <c r="C600" s="57" t="s">
        <v>60</v>
      </c>
      <c r="D600" s="57" t="s">
        <v>84</v>
      </c>
      <c r="E600" s="81"/>
      <c r="F600" s="81"/>
      <c r="G600" s="81"/>
      <c r="H600" s="87">
        <f t="shared" si="45"/>
        <v>0</v>
      </c>
      <c r="I600" s="87">
        <f t="shared" si="46"/>
        <v>0</v>
      </c>
      <c r="J600" s="81"/>
      <c r="K600" s="68">
        <f t="shared" si="48"/>
        <v>0</v>
      </c>
      <c r="L600" s="81"/>
      <c r="M600" s="68">
        <f t="shared" si="49"/>
        <v>0</v>
      </c>
    </row>
    <row r="601" spans="1:13" x14ac:dyDescent="0.25">
      <c r="A601" s="39" t="str">
        <f t="shared" si="47"/>
        <v>FRONTIERNeurosurgeons</v>
      </c>
      <c r="B601" s="67" t="s">
        <v>20</v>
      </c>
      <c r="C601" s="57" t="s">
        <v>60</v>
      </c>
      <c r="D601" s="57" t="s">
        <v>84</v>
      </c>
      <c r="E601" s="81"/>
      <c r="F601" s="81"/>
      <c r="G601" s="81"/>
      <c r="H601" s="87">
        <f t="shared" si="45"/>
        <v>0</v>
      </c>
      <c r="I601" s="87">
        <f t="shared" si="46"/>
        <v>0</v>
      </c>
      <c r="J601" s="81"/>
      <c r="K601" s="68">
        <f t="shared" si="48"/>
        <v>0</v>
      </c>
      <c r="L601" s="81"/>
      <c r="M601" s="68">
        <f t="shared" si="49"/>
        <v>0</v>
      </c>
    </row>
    <row r="602" spans="1:13" x14ac:dyDescent="0.25">
      <c r="A602" s="39" t="str">
        <f t="shared" si="47"/>
        <v>FRONTIEROB/Gyn</v>
      </c>
      <c r="B602" s="67" t="s">
        <v>21</v>
      </c>
      <c r="C602" s="57" t="s">
        <v>60</v>
      </c>
      <c r="D602" s="57" t="s">
        <v>84</v>
      </c>
      <c r="E602" s="81"/>
      <c r="F602" s="81"/>
      <c r="G602" s="81"/>
      <c r="H602" s="87">
        <f t="shared" si="45"/>
        <v>0</v>
      </c>
      <c r="I602" s="87">
        <f t="shared" si="46"/>
        <v>0</v>
      </c>
      <c r="J602" s="81"/>
      <c r="K602" s="68">
        <f t="shared" si="48"/>
        <v>0</v>
      </c>
      <c r="L602" s="81"/>
      <c r="M602" s="68">
        <f t="shared" si="49"/>
        <v>0</v>
      </c>
    </row>
    <row r="603" spans="1:13" x14ac:dyDescent="0.25">
      <c r="A603" s="39" t="str">
        <f t="shared" si="47"/>
        <v>FRONTIEROrthopedics</v>
      </c>
      <c r="B603" s="67" t="s">
        <v>22</v>
      </c>
      <c r="C603" s="57" t="s">
        <v>60</v>
      </c>
      <c r="D603" s="57" t="s">
        <v>84</v>
      </c>
      <c r="E603" s="81"/>
      <c r="F603" s="81"/>
      <c r="G603" s="81"/>
      <c r="H603" s="87">
        <f t="shared" si="45"/>
        <v>0</v>
      </c>
      <c r="I603" s="87">
        <f t="shared" si="46"/>
        <v>0</v>
      </c>
      <c r="J603" s="81"/>
      <c r="K603" s="68">
        <f t="shared" si="48"/>
        <v>0</v>
      </c>
      <c r="L603" s="81"/>
      <c r="M603" s="68">
        <f t="shared" si="49"/>
        <v>0</v>
      </c>
    </row>
    <row r="604" spans="1:13" x14ac:dyDescent="0.25">
      <c r="A604" s="39" t="str">
        <f t="shared" si="47"/>
        <v>FRONTIERPediatrics</v>
      </c>
      <c r="B604" s="67" t="s">
        <v>23</v>
      </c>
      <c r="C604" s="57" t="s">
        <v>60</v>
      </c>
      <c r="D604" s="57" t="s">
        <v>84</v>
      </c>
      <c r="E604" s="81"/>
      <c r="F604" s="81"/>
      <c r="G604" s="81"/>
      <c r="H604" s="87">
        <f t="shared" si="45"/>
        <v>0</v>
      </c>
      <c r="I604" s="87">
        <f t="shared" si="46"/>
        <v>0</v>
      </c>
      <c r="J604" s="81"/>
      <c r="K604" s="68">
        <f t="shared" si="48"/>
        <v>0</v>
      </c>
      <c r="L604" s="81"/>
      <c r="M604" s="68">
        <f t="shared" si="49"/>
        <v>0</v>
      </c>
    </row>
    <row r="605" spans="1:13" x14ac:dyDescent="0.25">
      <c r="A605" s="39" t="str">
        <f t="shared" si="47"/>
        <v>FRONTIERPhysician Assistant</v>
      </c>
      <c r="B605" s="67" t="s">
        <v>24</v>
      </c>
      <c r="C605" s="57" t="s">
        <v>60</v>
      </c>
      <c r="D605" s="57" t="s">
        <v>84</v>
      </c>
      <c r="E605" s="81"/>
      <c r="F605" s="81"/>
      <c r="G605" s="81"/>
      <c r="H605" s="87">
        <f t="shared" si="45"/>
        <v>0</v>
      </c>
      <c r="I605" s="87">
        <f t="shared" si="46"/>
        <v>0</v>
      </c>
      <c r="J605" s="81"/>
      <c r="K605" s="68">
        <f t="shared" si="48"/>
        <v>0</v>
      </c>
      <c r="L605" s="81"/>
      <c r="M605" s="68">
        <f t="shared" si="49"/>
        <v>0</v>
      </c>
    </row>
    <row r="606" spans="1:13" x14ac:dyDescent="0.25">
      <c r="A606" s="39" t="str">
        <f t="shared" si="47"/>
        <v>FRONTIERPodiatry</v>
      </c>
      <c r="B606" s="67" t="s">
        <v>25</v>
      </c>
      <c r="C606" s="57" t="s">
        <v>60</v>
      </c>
      <c r="D606" s="57" t="s">
        <v>84</v>
      </c>
      <c r="E606" s="81"/>
      <c r="F606" s="81"/>
      <c r="G606" s="81"/>
      <c r="H606" s="87">
        <f t="shared" si="45"/>
        <v>0</v>
      </c>
      <c r="I606" s="87">
        <f t="shared" si="46"/>
        <v>0</v>
      </c>
      <c r="J606" s="81"/>
      <c r="K606" s="68">
        <f t="shared" si="48"/>
        <v>0</v>
      </c>
      <c r="L606" s="81"/>
      <c r="M606" s="68">
        <f t="shared" si="49"/>
        <v>0</v>
      </c>
    </row>
    <row r="607" spans="1:13" x14ac:dyDescent="0.25">
      <c r="A607" s="39" t="str">
        <f t="shared" si="47"/>
        <v>FRONTIERRheumatology</v>
      </c>
      <c r="B607" s="67" t="s">
        <v>26</v>
      </c>
      <c r="C607" s="57" t="s">
        <v>60</v>
      </c>
      <c r="D607" s="57" t="s">
        <v>84</v>
      </c>
      <c r="E607" s="81"/>
      <c r="F607" s="81"/>
      <c r="G607" s="81"/>
      <c r="H607" s="87">
        <f t="shared" si="45"/>
        <v>0</v>
      </c>
      <c r="I607" s="87">
        <f t="shared" si="46"/>
        <v>0</v>
      </c>
      <c r="J607" s="81"/>
      <c r="K607" s="68">
        <f t="shared" si="48"/>
        <v>0</v>
      </c>
      <c r="L607" s="81"/>
      <c r="M607" s="68">
        <f t="shared" si="49"/>
        <v>0</v>
      </c>
    </row>
    <row r="608" spans="1:13" x14ac:dyDescent="0.25">
      <c r="A608" s="39" t="str">
        <f t="shared" si="47"/>
        <v>FRONTIERSurgeons</v>
      </c>
      <c r="B608" s="67" t="s">
        <v>27</v>
      </c>
      <c r="C608" s="57" t="s">
        <v>60</v>
      </c>
      <c r="D608" s="57" t="s">
        <v>84</v>
      </c>
      <c r="E608" s="81"/>
      <c r="F608" s="81"/>
      <c r="G608" s="81"/>
      <c r="H608" s="87">
        <f t="shared" si="45"/>
        <v>0</v>
      </c>
      <c r="I608" s="87">
        <f t="shared" si="46"/>
        <v>0</v>
      </c>
      <c r="J608" s="81"/>
      <c r="K608" s="68">
        <f t="shared" si="48"/>
        <v>0</v>
      </c>
      <c r="L608" s="81"/>
      <c r="M608" s="68">
        <f t="shared" si="49"/>
        <v>0</v>
      </c>
    </row>
    <row r="609" spans="1:13" x14ac:dyDescent="0.25">
      <c r="A609" s="39" t="str">
        <f t="shared" si="47"/>
        <v>FRONTIERUrology</v>
      </c>
      <c r="B609" s="67" t="s">
        <v>28</v>
      </c>
      <c r="C609" s="57" t="s">
        <v>60</v>
      </c>
      <c r="D609" s="57" t="s">
        <v>84</v>
      </c>
      <c r="E609" s="81"/>
      <c r="F609" s="81"/>
      <c r="G609" s="81"/>
      <c r="H609" s="87">
        <f t="shared" si="45"/>
        <v>0</v>
      </c>
      <c r="I609" s="87">
        <f t="shared" si="46"/>
        <v>0</v>
      </c>
      <c r="J609" s="81"/>
      <c r="K609" s="68">
        <f t="shared" si="48"/>
        <v>0</v>
      </c>
      <c r="L609" s="81"/>
      <c r="M609" s="68">
        <f t="shared" si="49"/>
        <v>0</v>
      </c>
    </row>
    <row r="610" spans="1:13" ht="25" x14ac:dyDescent="0.25">
      <c r="A610" s="39" t="str">
        <f t="shared" si="47"/>
        <v>FRONTIERPCP including Internal Medicine, General Practice, Family Practice</v>
      </c>
      <c r="B610" s="67" t="s">
        <v>4</v>
      </c>
      <c r="C610" s="57" t="s">
        <v>60</v>
      </c>
      <c r="D610" s="57" t="s">
        <v>85</v>
      </c>
      <c r="E610" s="81"/>
      <c r="F610" s="81"/>
      <c r="G610" s="81"/>
      <c r="H610" s="87">
        <f t="shared" si="45"/>
        <v>0</v>
      </c>
      <c r="I610" s="87">
        <f t="shared" si="46"/>
        <v>0</v>
      </c>
      <c r="J610" s="81"/>
      <c r="K610" s="68">
        <f t="shared" si="48"/>
        <v>0</v>
      </c>
      <c r="L610" s="81"/>
      <c r="M610" s="68">
        <f t="shared" si="49"/>
        <v>0</v>
      </c>
    </row>
    <row r="611" spans="1:13" x14ac:dyDescent="0.25">
      <c r="A611" s="39" t="str">
        <f t="shared" si="47"/>
        <v>FRONTIERPharmacies</v>
      </c>
      <c r="B611" s="67" t="s">
        <v>5</v>
      </c>
      <c r="C611" s="57" t="s">
        <v>60</v>
      </c>
      <c r="D611" s="57" t="s">
        <v>85</v>
      </c>
      <c r="E611" s="81"/>
      <c r="F611" s="81"/>
      <c r="G611" s="81"/>
      <c r="H611" s="87">
        <f t="shared" si="45"/>
        <v>0</v>
      </c>
      <c r="I611" s="87">
        <f t="shared" si="46"/>
        <v>0</v>
      </c>
      <c r="J611" s="81"/>
      <c r="K611" s="68">
        <f t="shared" si="48"/>
        <v>0</v>
      </c>
      <c r="L611" s="81"/>
      <c r="M611" s="68">
        <f t="shared" si="49"/>
        <v>0</v>
      </c>
    </row>
    <row r="612" spans="1:13" x14ac:dyDescent="0.25">
      <c r="A612" s="39" t="str">
        <f t="shared" si="47"/>
        <v>FRONTIERFQHC - PCP Only</v>
      </c>
      <c r="B612" s="67" t="s">
        <v>6</v>
      </c>
      <c r="C612" s="57" t="s">
        <v>60</v>
      </c>
      <c r="D612" s="57" t="s">
        <v>85</v>
      </c>
      <c r="E612" s="81"/>
      <c r="F612" s="81"/>
      <c r="G612" s="81"/>
      <c r="H612" s="87">
        <f t="shared" si="45"/>
        <v>0</v>
      </c>
      <c r="I612" s="87">
        <f t="shared" si="46"/>
        <v>0</v>
      </c>
      <c r="J612" s="81"/>
      <c r="K612" s="68">
        <f t="shared" si="48"/>
        <v>0</v>
      </c>
      <c r="L612" s="81"/>
      <c r="M612" s="68">
        <f t="shared" si="49"/>
        <v>0</v>
      </c>
    </row>
    <row r="613" spans="1:13" x14ac:dyDescent="0.25">
      <c r="A613" s="39" t="str">
        <f t="shared" si="47"/>
        <v>FRONTIERCardiology</v>
      </c>
      <c r="B613" s="67" t="s">
        <v>8</v>
      </c>
      <c r="C613" s="57" t="s">
        <v>60</v>
      </c>
      <c r="D613" s="57" t="s">
        <v>85</v>
      </c>
      <c r="E613" s="81"/>
      <c r="F613" s="81"/>
      <c r="G613" s="81"/>
      <c r="H613" s="87">
        <f t="shared" si="45"/>
        <v>0</v>
      </c>
      <c r="I613" s="87">
        <f t="shared" si="46"/>
        <v>0</v>
      </c>
      <c r="J613" s="81"/>
      <c r="K613" s="68">
        <f t="shared" si="48"/>
        <v>0</v>
      </c>
      <c r="L613" s="81"/>
      <c r="M613" s="68">
        <f t="shared" si="49"/>
        <v>0</v>
      </c>
    </row>
    <row r="614" spans="1:13" x14ac:dyDescent="0.25">
      <c r="A614" s="39" t="str">
        <f t="shared" si="47"/>
        <v>FRONTIERCertified Nurse Practitioner</v>
      </c>
      <c r="B614" s="67" t="s">
        <v>9</v>
      </c>
      <c r="C614" s="57" t="s">
        <v>60</v>
      </c>
      <c r="D614" s="57" t="s">
        <v>85</v>
      </c>
      <c r="E614" s="81"/>
      <c r="F614" s="81"/>
      <c r="G614" s="81"/>
      <c r="H614" s="87">
        <f t="shared" si="45"/>
        <v>0</v>
      </c>
      <c r="I614" s="87">
        <f t="shared" si="46"/>
        <v>0</v>
      </c>
      <c r="J614" s="81"/>
      <c r="K614" s="68">
        <f t="shared" si="48"/>
        <v>0</v>
      </c>
      <c r="L614" s="81"/>
      <c r="M614" s="68">
        <f t="shared" si="49"/>
        <v>0</v>
      </c>
    </row>
    <row r="615" spans="1:13" x14ac:dyDescent="0.25">
      <c r="A615" s="39" t="str">
        <f t="shared" si="47"/>
        <v>FRONTIERCertified Midwives</v>
      </c>
      <c r="B615" s="67" t="s">
        <v>10</v>
      </c>
      <c r="C615" s="57" t="s">
        <v>60</v>
      </c>
      <c r="D615" s="57" t="s">
        <v>85</v>
      </c>
      <c r="E615" s="81"/>
      <c r="F615" s="81"/>
      <c r="G615" s="81"/>
      <c r="H615" s="87">
        <f t="shared" si="45"/>
        <v>0</v>
      </c>
      <c r="I615" s="87">
        <f t="shared" si="46"/>
        <v>0</v>
      </c>
      <c r="J615" s="81"/>
      <c r="K615" s="68">
        <f t="shared" si="48"/>
        <v>0</v>
      </c>
      <c r="L615" s="81"/>
      <c r="M615" s="68">
        <f t="shared" si="49"/>
        <v>0</v>
      </c>
    </row>
    <row r="616" spans="1:13" x14ac:dyDescent="0.25">
      <c r="A616" s="39" t="str">
        <f t="shared" si="47"/>
        <v>FRONTIERDermatology</v>
      </c>
      <c r="B616" s="67" t="s">
        <v>11</v>
      </c>
      <c r="C616" s="57" t="s">
        <v>60</v>
      </c>
      <c r="D616" s="57" t="s">
        <v>85</v>
      </c>
      <c r="E616" s="81"/>
      <c r="F616" s="81"/>
      <c r="G616" s="81"/>
      <c r="H616" s="87">
        <f t="shared" si="45"/>
        <v>0</v>
      </c>
      <c r="I616" s="87">
        <f t="shared" si="46"/>
        <v>0</v>
      </c>
      <c r="J616" s="81"/>
      <c r="K616" s="68">
        <f t="shared" si="48"/>
        <v>0</v>
      </c>
      <c r="L616" s="81"/>
      <c r="M616" s="68">
        <f t="shared" si="49"/>
        <v>0</v>
      </c>
    </row>
    <row r="617" spans="1:13" x14ac:dyDescent="0.25">
      <c r="A617" s="39" t="str">
        <f t="shared" si="47"/>
        <v>FRONTIERDental</v>
      </c>
      <c r="B617" s="67" t="s">
        <v>12</v>
      </c>
      <c r="C617" s="57" t="s">
        <v>60</v>
      </c>
      <c r="D617" s="57" t="s">
        <v>85</v>
      </c>
      <c r="E617" s="81"/>
      <c r="F617" s="81"/>
      <c r="G617" s="81"/>
      <c r="H617" s="87">
        <f t="shared" si="45"/>
        <v>0</v>
      </c>
      <c r="I617" s="87">
        <f t="shared" si="46"/>
        <v>0</v>
      </c>
      <c r="J617" s="81"/>
      <c r="K617" s="68">
        <f t="shared" si="48"/>
        <v>0</v>
      </c>
      <c r="L617" s="81"/>
      <c r="M617" s="68">
        <f t="shared" si="49"/>
        <v>0</v>
      </c>
    </row>
    <row r="618" spans="1:13" x14ac:dyDescent="0.25">
      <c r="A618" s="39" t="str">
        <f t="shared" si="47"/>
        <v>FRONTIEREndocrinology</v>
      </c>
      <c r="B618" s="67" t="s">
        <v>13</v>
      </c>
      <c r="C618" s="57" t="s">
        <v>60</v>
      </c>
      <c r="D618" s="57" t="s">
        <v>85</v>
      </c>
      <c r="E618" s="81"/>
      <c r="F618" s="81"/>
      <c r="G618" s="81"/>
      <c r="H618" s="87">
        <f t="shared" si="45"/>
        <v>0</v>
      </c>
      <c r="I618" s="87">
        <f t="shared" si="46"/>
        <v>0</v>
      </c>
      <c r="J618" s="81"/>
      <c r="K618" s="68">
        <f t="shared" si="48"/>
        <v>0</v>
      </c>
      <c r="L618" s="81"/>
      <c r="M618" s="68">
        <f t="shared" si="49"/>
        <v>0</v>
      </c>
    </row>
    <row r="619" spans="1:13" x14ac:dyDescent="0.25">
      <c r="A619" s="39" t="str">
        <f t="shared" si="47"/>
        <v>FRONTIERENT</v>
      </c>
      <c r="B619" s="67" t="s">
        <v>14</v>
      </c>
      <c r="C619" s="57" t="s">
        <v>60</v>
      </c>
      <c r="D619" s="57" t="s">
        <v>85</v>
      </c>
      <c r="E619" s="81"/>
      <c r="F619" s="81"/>
      <c r="G619" s="81"/>
      <c r="H619" s="87">
        <f t="shared" si="45"/>
        <v>0</v>
      </c>
      <c r="I619" s="87">
        <f t="shared" si="46"/>
        <v>0</v>
      </c>
      <c r="J619" s="81"/>
      <c r="K619" s="68">
        <f t="shared" si="48"/>
        <v>0</v>
      </c>
      <c r="L619" s="81"/>
      <c r="M619" s="68">
        <f t="shared" si="49"/>
        <v>0</v>
      </c>
    </row>
    <row r="620" spans="1:13" x14ac:dyDescent="0.25">
      <c r="A620" s="39" t="str">
        <f t="shared" si="47"/>
        <v>FRONTIERFQHC</v>
      </c>
      <c r="B620" s="67" t="s">
        <v>15</v>
      </c>
      <c r="C620" s="57" t="s">
        <v>60</v>
      </c>
      <c r="D620" s="57" t="s">
        <v>85</v>
      </c>
      <c r="E620" s="81"/>
      <c r="F620" s="81"/>
      <c r="G620" s="81"/>
      <c r="H620" s="87">
        <f t="shared" si="45"/>
        <v>0</v>
      </c>
      <c r="I620" s="87">
        <f t="shared" si="46"/>
        <v>0</v>
      </c>
      <c r="J620" s="81"/>
      <c r="K620" s="68">
        <f t="shared" si="48"/>
        <v>0</v>
      </c>
      <c r="L620" s="81"/>
      <c r="M620" s="68">
        <f t="shared" si="49"/>
        <v>0</v>
      </c>
    </row>
    <row r="621" spans="1:13" x14ac:dyDescent="0.25">
      <c r="A621" s="39" t="str">
        <f t="shared" si="47"/>
        <v>FRONTIERRHC</v>
      </c>
      <c r="B621" s="69" t="s">
        <v>16</v>
      </c>
      <c r="C621" s="57" t="s">
        <v>60</v>
      </c>
      <c r="D621" s="57" t="s">
        <v>85</v>
      </c>
      <c r="E621" s="81"/>
      <c r="F621" s="81"/>
      <c r="G621" s="81"/>
      <c r="H621" s="87">
        <f t="shared" si="45"/>
        <v>0</v>
      </c>
      <c r="I621" s="87">
        <f t="shared" si="46"/>
        <v>0</v>
      </c>
      <c r="J621" s="81"/>
      <c r="K621" s="68">
        <f t="shared" si="48"/>
        <v>0</v>
      </c>
      <c r="L621" s="81"/>
      <c r="M621" s="68">
        <f t="shared" si="49"/>
        <v>0</v>
      </c>
    </row>
    <row r="622" spans="1:13" x14ac:dyDescent="0.25">
      <c r="A622" s="39" t="str">
        <f t="shared" si="47"/>
        <v>FRONTIERHematology/Oncology</v>
      </c>
      <c r="B622" s="67" t="s">
        <v>17</v>
      </c>
      <c r="C622" s="57" t="s">
        <v>60</v>
      </c>
      <c r="D622" s="57" t="s">
        <v>85</v>
      </c>
      <c r="E622" s="81"/>
      <c r="F622" s="81"/>
      <c r="G622" s="81"/>
      <c r="H622" s="87">
        <f t="shared" si="45"/>
        <v>0</v>
      </c>
      <c r="I622" s="87">
        <f t="shared" si="46"/>
        <v>0</v>
      </c>
      <c r="J622" s="81"/>
      <c r="K622" s="68">
        <f t="shared" si="48"/>
        <v>0</v>
      </c>
      <c r="L622" s="81"/>
      <c r="M622" s="68">
        <f t="shared" si="49"/>
        <v>0</v>
      </c>
    </row>
    <row r="623" spans="1:13" x14ac:dyDescent="0.25">
      <c r="A623" s="39" t="str">
        <f t="shared" si="47"/>
        <v>FRONTIERI/T/U</v>
      </c>
      <c r="B623" s="69" t="s">
        <v>18</v>
      </c>
      <c r="C623" s="57" t="s">
        <v>60</v>
      </c>
      <c r="D623" s="57" t="s">
        <v>85</v>
      </c>
      <c r="E623" s="81"/>
      <c r="F623" s="81"/>
      <c r="G623" s="81"/>
      <c r="H623" s="87">
        <f t="shared" si="45"/>
        <v>0</v>
      </c>
      <c r="I623" s="87">
        <f t="shared" si="46"/>
        <v>0</v>
      </c>
      <c r="J623" s="81"/>
      <c r="K623" s="68">
        <f t="shared" si="48"/>
        <v>0</v>
      </c>
      <c r="L623" s="81"/>
      <c r="M623" s="68">
        <f t="shared" si="49"/>
        <v>0</v>
      </c>
    </row>
    <row r="624" spans="1:13" x14ac:dyDescent="0.25">
      <c r="A624" s="39" t="str">
        <f t="shared" si="47"/>
        <v>FRONTIERNeurology</v>
      </c>
      <c r="B624" s="67" t="s">
        <v>19</v>
      </c>
      <c r="C624" s="57" t="s">
        <v>60</v>
      </c>
      <c r="D624" s="57" t="s">
        <v>85</v>
      </c>
      <c r="E624" s="81"/>
      <c r="F624" s="81"/>
      <c r="G624" s="81"/>
      <c r="H624" s="87">
        <f t="shared" si="45"/>
        <v>0</v>
      </c>
      <c r="I624" s="87">
        <f t="shared" si="46"/>
        <v>0</v>
      </c>
      <c r="J624" s="81"/>
      <c r="K624" s="68">
        <f t="shared" si="48"/>
        <v>0</v>
      </c>
      <c r="L624" s="81"/>
      <c r="M624" s="68">
        <f t="shared" si="49"/>
        <v>0</v>
      </c>
    </row>
    <row r="625" spans="1:13" x14ac:dyDescent="0.25">
      <c r="A625" s="39" t="str">
        <f t="shared" si="47"/>
        <v>FRONTIERNeurosurgeons</v>
      </c>
      <c r="B625" s="67" t="s">
        <v>20</v>
      </c>
      <c r="C625" s="57" t="s">
        <v>60</v>
      </c>
      <c r="D625" s="57" t="s">
        <v>85</v>
      </c>
      <c r="E625" s="81"/>
      <c r="F625" s="81"/>
      <c r="G625" s="81"/>
      <c r="H625" s="87">
        <f t="shared" si="45"/>
        <v>0</v>
      </c>
      <c r="I625" s="87">
        <f t="shared" si="46"/>
        <v>0</v>
      </c>
      <c r="J625" s="81"/>
      <c r="K625" s="68">
        <f t="shared" si="48"/>
        <v>0</v>
      </c>
      <c r="L625" s="81"/>
      <c r="M625" s="68">
        <f t="shared" si="49"/>
        <v>0</v>
      </c>
    </row>
    <row r="626" spans="1:13" x14ac:dyDescent="0.25">
      <c r="A626" s="39" t="str">
        <f t="shared" si="47"/>
        <v>FRONTIEROB/Gyn</v>
      </c>
      <c r="B626" s="67" t="s">
        <v>21</v>
      </c>
      <c r="C626" s="57" t="s">
        <v>60</v>
      </c>
      <c r="D626" s="57" t="s">
        <v>85</v>
      </c>
      <c r="E626" s="81"/>
      <c r="F626" s="81"/>
      <c r="G626" s="81"/>
      <c r="H626" s="87">
        <f t="shared" si="45"/>
        <v>0</v>
      </c>
      <c r="I626" s="87">
        <f t="shared" si="46"/>
        <v>0</v>
      </c>
      <c r="J626" s="81"/>
      <c r="K626" s="68">
        <f t="shared" si="48"/>
        <v>0</v>
      </c>
      <c r="L626" s="81"/>
      <c r="M626" s="68">
        <f t="shared" si="49"/>
        <v>0</v>
      </c>
    </row>
    <row r="627" spans="1:13" x14ac:dyDescent="0.25">
      <c r="A627" s="39" t="str">
        <f t="shared" si="47"/>
        <v>FRONTIEROrthopedics</v>
      </c>
      <c r="B627" s="67" t="s">
        <v>22</v>
      </c>
      <c r="C627" s="57" t="s">
        <v>60</v>
      </c>
      <c r="D627" s="57" t="s">
        <v>85</v>
      </c>
      <c r="E627" s="81"/>
      <c r="F627" s="81"/>
      <c r="G627" s="81"/>
      <c r="H627" s="87">
        <f t="shared" si="45"/>
        <v>0</v>
      </c>
      <c r="I627" s="87">
        <f t="shared" si="46"/>
        <v>0</v>
      </c>
      <c r="J627" s="81"/>
      <c r="K627" s="68">
        <f t="shared" si="48"/>
        <v>0</v>
      </c>
      <c r="L627" s="81"/>
      <c r="M627" s="68">
        <f t="shared" si="49"/>
        <v>0</v>
      </c>
    </row>
    <row r="628" spans="1:13" x14ac:dyDescent="0.25">
      <c r="A628" s="39" t="str">
        <f t="shared" si="47"/>
        <v>FRONTIERPediatrics</v>
      </c>
      <c r="B628" s="67" t="s">
        <v>23</v>
      </c>
      <c r="C628" s="57" t="s">
        <v>60</v>
      </c>
      <c r="D628" s="57" t="s">
        <v>85</v>
      </c>
      <c r="E628" s="81"/>
      <c r="F628" s="81"/>
      <c r="G628" s="81"/>
      <c r="H628" s="87">
        <f t="shared" si="45"/>
        <v>0</v>
      </c>
      <c r="I628" s="87">
        <f t="shared" si="46"/>
        <v>0</v>
      </c>
      <c r="J628" s="81"/>
      <c r="K628" s="68">
        <f t="shared" si="48"/>
        <v>0</v>
      </c>
      <c r="L628" s="81"/>
      <c r="M628" s="68">
        <f t="shared" si="49"/>
        <v>0</v>
      </c>
    </row>
    <row r="629" spans="1:13" x14ac:dyDescent="0.25">
      <c r="A629" s="39" t="str">
        <f t="shared" si="47"/>
        <v>FRONTIERPhysician Assistant</v>
      </c>
      <c r="B629" s="67" t="s">
        <v>24</v>
      </c>
      <c r="C629" s="57" t="s">
        <v>60</v>
      </c>
      <c r="D629" s="57" t="s">
        <v>85</v>
      </c>
      <c r="E629" s="81"/>
      <c r="F629" s="81"/>
      <c r="G629" s="81"/>
      <c r="H629" s="87">
        <f t="shared" si="45"/>
        <v>0</v>
      </c>
      <c r="I629" s="87">
        <f t="shared" si="46"/>
        <v>0</v>
      </c>
      <c r="J629" s="81"/>
      <c r="K629" s="68">
        <f t="shared" si="48"/>
        <v>0</v>
      </c>
      <c r="L629" s="81"/>
      <c r="M629" s="68">
        <f t="shared" si="49"/>
        <v>0</v>
      </c>
    </row>
    <row r="630" spans="1:13" x14ac:dyDescent="0.25">
      <c r="A630" s="39" t="str">
        <f t="shared" si="47"/>
        <v>FRONTIERPodiatry</v>
      </c>
      <c r="B630" s="67" t="s">
        <v>25</v>
      </c>
      <c r="C630" s="57" t="s">
        <v>60</v>
      </c>
      <c r="D630" s="57" t="s">
        <v>85</v>
      </c>
      <c r="E630" s="81"/>
      <c r="F630" s="81"/>
      <c r="G630" s="81"/>
      <c r="H630" s="87">
        <f t="shared" si="45"/>
        <v>0</v>
      </c>
      <c r="I630" s="87">
        <f t="shared" si="46"/>
        <v>0</v>
      </c>
      <c r="J630" s="81"/>
      <c r="K630" s="68">
        <f t="shared" si="48"/>
        <v>0</v>
      </c>
      <c r="L630" s="81"/>
      <c r="M630" s="68">
        <f t="shared" si="49"/>
        <v>0</v>
      </c>
    </row>
    <row r="631" spans="1:13" x14ac:dyDescent="0.25">
      <c r="A631" s="39" t="str">
        <f t="shared" si="47"/>
        <v>FRONTIERRheumatology</v>
      </c>
      <c r="B631" s="67" t="s">
        <v>26</v>
      </c>
      <c r="C631" s="57" t="s">
        <v>60</v>
      </c>
      <c r="D631" s="57" t="s">
        <v>85</v>
      </c>
      <c r="E631" s="81"/>
      <c r="F631" s="81"/>
      <c r="G631" s="81"/>
      <c r="H631" s="87">
        <f t="shared" si="45"/>
        <v>0</v>
      </c>
      <c r="I631" s="87">
        <f t="shared" si="46"/>
        <v>0</v>
      </c>
      <c r="J631" s="81"/>
      <c r="K631" s="68">
        <f t="shared" si="48"/>
        <v>0</v>
      </c>
      <c r="L631" s="81"/>
      <c r="M631" s="68">
        <f t="shared" si="49"/>
        <v>0</v>
      </c>
    </row>
    <row r="632" spans="1:13" x14ac:dyDescent="0.25">
      <c r="A632" s="39" t="str">
        <f t="shared" si="47"/>
        <v>FRONTIERSurgeons</v>
      </c>
      <c r="B632" s="67" t="s">
        <v>27</v>
      </c>
      <c r="C632" s="57" t="s">
        <v>60</v>
      </c>
      <c r="D632" s="57" t="s">
        <v>85</v>
      </c>
      <c r="E632" s="81"/>
      <c r="F632" s="81"/>
      <c r="G632" s="81"/>
      <c r="H632" s="87">
        <f t="shared" si="45"/>
        <v>0</v>
      </c>
      <c r="I632" s="87">
        <f t="shared" si="46"/>
        <v>0</v>
      </c>
      <c r="J632" s="81"/>
      <c r="K632" s="68">
        <f t="shared" si="48"/>
        <v>0</v>
      </c>
      <c r="L632" s="81"/>
      <c r="M632" s="68">
        <f t="shared" si="49"/>
        <v>0</v>
      </c>
    </row>
    <row r="633" spans="1:13" x14ac:dyDescent="0.25">
      <c r="A633" s="39" t="str">
        <f t="shared" si="47"/>
        <v>FRONTIERUrology</v>
      </c>
      <c r="B633" s="67" t="s">
        <v>28</v>
      </c>
      <c r="C633" s="57" t="s">
        <v>60</v>
      </c>
      <c r="D633" s="57" t="s">
        <v>85</v>
      </c>
      <c r="E633" s="81"/>
      <c r="F633" s="81"/>
      <c r="G633" s="81"/>
      <c r="H633" s="87">
        <f t="shared" si="45"/>
        <v>0</v>
      </c>
      <c r="I633" s="87">
        <f t="shared" si="46"/>
        <v>0</v>
      </c>
      <c r="J633" s="81"/>
      <c r="K633" s="68">
        <f t="shared" si="48"/>
        <v>0</v>
      </c>
      <c r="L633" s="81"/>
      <c r="M633" s="68">
        <f t="shared" si="49"/>
        <v>0</v>
      </c>
    </row>
    <row r="634" spans="1:13" ht="25" x14ac:dyDescent="0.25">
      <c r="A634" s="39" t="str">
        <f t="shared" si="47"/>
        <v>FRONTIERPCP including Internal Medicine, General Practice, Family Practice</v>
      </c>
      <c r="B634" s="67" t="s">
        <v>4</v>
      </c>
      <c r="C634" s="57" t="s">
        <v>60</v>
      </c>
      <c r="D634" s="57" t="s">
        <v>86</v>
      </c>
      <c r="E634" s="81"/>
      <c r="F634" s="81"/>
      <c r="G634" s="81"/>
      <c r="H634" s="87">
        <f t="shared" si="45"/>
        <v>0</v>
      </c>
      <c r="I634" s="87">
        <f t="shared" si="46"/>
        <v>0</v>
      </c>
      <c r="J634" s="81"/>
      <c r="K634" s="68">
        <f t="shared" si="48"/>
        <v>0</v>
      </c>
      <c r="L634" s="81"/>
      <c r="M634" s="68">
        <f t="shared" si="49"/>
        <v>0</v>
      </c>
    </row>
    <row r="635" spans="1:13" x14ac:dyDescent="0.25">
      <c r="A635" s="39" t="str">
        <f t="shared" si="47"/>
        <v>FRONTIERPharmacies</v>
      </c>
      <c r="B635" s="67" t="s">
        <v>5</v>
      </c>
      <c r="C635" s="57" t="s">
        <v>60</v>
      </c>
      <c r="D635" s="57" t="s">
        <v>86</v>
      </c>
      <c r="E635" s="81"/>
      <c r="F635" s="81"/>
      <c r="G635" s="81"/>
      <c r="H635" s="87">
        <f t="shared" si="45"/>
        <v>0</v>
      </c>
      <c r="I635" s="87">
        <f t="shared" si="46"/>
        <v>0</v>
      </c>
      <c r="J635" s="81"/>
      <c r="K635" s="68">
        <f t="shared" si="48"/>
        <v>0</v>
      </c>
      <c r="L635" s="81"/>
      <c r="M635" s="68">
        <f t="shared" si="49"/>
        <v>0</v>
      </c>
    </row>
    <row r="636" spans="1:13" x14ac:dyDescent="0.25">
      <c r="A636" s="39" t="str">
        <f t="shared" si="47"/>
        <v>FRONTIERFQHC - PCP Only</v>
      </c>
      <c r="B636" s="67" t="s">
        <v>6</v>
      </c>
      <c r="C636" s="57" t="s">
        <v>60</v>
      </c>
      <c r="D636" s="57" t="s">
        <v>86</v>
      </c>
      <c r="E636" s="81"/>
      <c r="F636" s="81"/>
      <c r="G636" s="81"/>
      <c r="H636" s="87">
        <f t="shared" si="45"/>
        <v>0</v>
      </c>
      <c r="I636" s="87">
        <f t="shared" si="46"/>
        <v>0</v>
      </c>
      <c r="J636" s="81"/>
      <c r="K636" s="68">
        <f t="shared" si="48"/>
        <v>0</v>
      </c>
      <c r="L636" s="81"/>
      <c r="M636" s="68">
        <f t="shared" si="49"/>
        <v>0</v>
      </c>
    </row>
    <row r="637" spans="1:13" x14ac:dyDescent="0.25">
      <c r="A637" s="39" t="str">
        <f t="shared" si="47"/>
        <v>FRONTIERCardiology</v>
      </c>
      <c r="B637" s="67" t="s">
        <v>8</v>
      </c>
      <c r="C637" s="57" t="s">
        <v>60</v>
      </c>
      <c r="D637" s="57" t="s">
        <v>86</v>
      </c>
      <c r="E637" s="81"/>
      <c r="F637" s="81"/>
      <c r="G637" s="81"/>
      <c r="H637" s="87">
        <f t="shared" si="45"/>
        <v>0</v>
      </c>
      <c r="I637" s="87">
        <f t="shared" si="46"/>
        <v>0</v>
      </c>
      <c r="J637" s="81"/>
      <c r="K637" s="68">
        <f t="shared" si="48"/>
        <v>0</v>
      </c>
      <c r="L637" s="81"/>
      <c r="M637" s="68">
        <f t="shared" si="49"/>
        <v>0</v>
      </c>
    </row>
    <row r="638" spans="1:13" x14ac:dyDescent="0.25">
      <c r="A638" s="39" t="str">
        <f t="shared" si="47"/>
        <v>FRONTIERCertified Nurse Practitioner</v>
      </c>
      <c r="B638" s="67" t="s">
        <v>9</v>
      </c>
      <c r="C638" s="57" t="s">
        <v>60</v>
      </c>
      <c r="D638" s="57" t="s">
        <v>86</v>
      </c>
      <c r="E638" s="81"/>
      <c r="F638" s="81"/>
      <c r="G638" s="81"/>
      <c r="H638" s="87">
        <f t="shared" si="45"/>
        <v>0</v>
      </c>
      <c r="I638" s="87">
        <f t="shared" si="46"/>
        <v>0</v>
      </c>
      <c r="J638" s="81"/>
      <c r="K638" s="68">
        <f t="shared" si="48"/>
        <v>0</v>
      </c>
      <c r="L638" s="81"/>
      <c r="M638" s="68">
        <f t="shared" si="49"/>
        <v>0</v>
      </c>
    </row>
    <row r="639" spans="1:13" x14ac:dyDescent="0.25">
      <c r="A639" s="39" t="str">
        <f t="shared" si="47"/>
        <v>FRONTIERCertified Midwives</v>
      </c>
      <c r="B639" s="67" t="s">
        <v>10</v>
      </c>
      <c r="C639" s="57" t="s">
        <v>60</v>
      </c>
      <c r="D639" s="57" t="s">
        <v>86</v>
      </c>
      <c r="E639" s="81"/>
      <c r="F639" s="81"/>
      <c r="G639" s="81"/>
      <c r="H639" s="87">
        <f t="shared" si="45"/>
        <v>0</v>
      </c>
      <c r="I639" s="87">
        <f t="shared" si="46"/>
        <v>0</v>
      </c>
      <c r="J639" s="81"/>
      <c r="K639" s="68">
        <f t="shared" si="48"/>
        <v>0</v>
      </c>
      <c r="L639" s="81"/>
      <c r="M639" s="68">
        <f t="shared" si="49"/>
        <v>0</v>
      </c>
    </row>
    <row r="640" spans="1:13" x14ac:dyDescent="0.25">
      <c r="A640" s="39" t="str">
        <f t="shared" si="47"/>
        <v>FRONTIERDermatology</v>
      </c>
      <c r="B640" s="67" t="s">
        <v>11</v>
      </c>
      <c r="C640" s="57" t="s">
        <v>60</v>
      </c>
      <c r="D640" s="57" t="s">
        <v>86</v>
      </c>
      <c r="E640" s="81"/>
      <c r="F640" s="81"/>
      <c r="G640" s="81"/>
      <c r="H640" s="87">
        <f t="shared" si="45"/>
        <v>0</v>
      </c>
      <c r="I640" s="87">
        <f t="shared" si="46"/>
        <v>0</v>
      </c>
      <c r="J640" s="81"/>
      <c r="K640" s="68">
        <f t="shared" si="48"/>
        <v>0</v>
      </c>
      <c r="L640" s="81"/>
      <c r="M640" s="68">
        <f t="shared" si="49"/>
        <v>0</v>
      </c>
    </row>
    <row r="641" spans="1:13" x14ac:dyDescent="0.25">
      <c r="A641" s="39" t="str">
        <f t="shared" si="47"/>
        <v>FRONTIERDental</v>
      </c>
      <c r="B641" s="67" t="s">
        <v>12</v>
      </c>
      <c r="C641" s="57" t="s">
        <v>60</v>
      </c>
      <c r="D641" s="57" t="s">
        <v>86</v>
      </c>
      <c r="E641" s="81"/>
      <c r="F641" s="81"/>
      <c r="G641" s="81"/>
      <c r="H641" s="87">
        <f t="shared" si="45"/>
        <v>0</v>
      </c>
      <c r="I641" s="87">
        <f t="shared" si="46"/>
        <v>0</v>
      </c>
      <c r="J641" s="81"/>
      <c r="K641" s="68">
        <f t="shared" si="48"/>
        <v>0</v>
      </c>
      <c r="L641" s="81"/>
      <c r="M641" s="68">
        <f t="shared" si="49"/>
        <v>0</v>
      </c>
    </row>
    <row r="642" spans="1:13" x14ac:dyDescent="0.25">
      <c r="A642" s="39" t="str">
        <f t="shared" si="47"/>
        <v>FRONTIEREndocrinology</v>
      </c>
      <c r="B642" s="67" t="s">
        <v>13</v>
      </c>
      <c r="C642" s="57" t="s">
        <v>60</v>
      </c>
      <c r="D642" s="57" t="s">
        <v>86</v>
      </c>
      <c r="E642" s="81"/>
      <c r="F642" s="81"/>
      <c r="G642" s="81"/>
      <c r="H642" s="87">
        <f t="shared" si="45"/>
        <v>0</v>
      </c>
      <c r="I642" s="87">
        <f t="shared" si="46"/>
        <v>0</v>
      </c>
      <c r="J642" s="81"/>
      <c r="K642" s="68">
        <f t="shared" si="48"/>
        <v>0</v>
      </c>
      <c r="L642" s="81"/>
      <c r="M642" s="68">
        <f t="shared" si="49"/>
        <v>0</v>
      </c>
    </row>
    <row r="643" spans="1:13" x14ac:dyDescent="0.25">
      <c r="A643" s="39" t="str">
        <f t="shared" si="47"/>
        <v>FRONTIERENT</v>
      </c>
      <c r="B643" s="67" t="s">
        <v>14</v>
      </c>
      <c r="C643" s="57" t="s">
        <v>60</v>
      </c>
      <c r="D643" s="57" t="s">
        <v>86</v>
      </c>
      <c r="E643" s="81"/>
      <c r="F643" s="81"/>
      <c r="G643" s="81"/>
      <c r="H643" s="87">
        <f t="shared" si="45"/>
        <v>0</v>
      </c>
      <c r="I643" s="87">
        <f t="shared" si="46"/>
        <v>0</v>
      </c>
      <c r="J643" s="81"/>
      <c r="K643" s="68">
        <f t="shared" si="48"/>
        <v>0</v>
      </c>
      <c r="L643" s="81"/>
      <c r="M643" s="68">
        <f t="shared" si="49"/>
        <v>0</v>
      </c>
    </row>
    <row r="644" spans="1:13" x14ac:dyDescent="0.25">
      <c r="A644" s="39" t="str">
        <f t="shared" si="47"/>
        <v>FRONTIERFQHC</v>
      </c>
      <c r="B644" s="67" t="s">
        <v>15</v>
      </c>
      <c r="C644" s="57" t="s">
        <v>60</v>
      </c>
      <c r="D644" s="57" t="s">
        <v>86</v>
      </c>
      <c r="E644" s="81"/>
      <c r="F644" s="81"/>
      <c r="G644" s="81"/>
      <c r="H644" s="87">
        <f t="shared" si="45"/>
        <v>0</v>
      </c>
      <c r="I644" s="87">
        <f t="shared" si="46"/>
        <v>0</v>
      </c>
      <c r="J644" s="81"/>
      <c r="K644" s="68">
        <f t="shared" si="48"/>
        <v>0</v>
      </c>
      <c r="L644" s="81"/>
      <c r="M644" s="68">
        <f t="shared" si="49"/>
        <v>0</v>
      </c>
    </row>
    <row r="645" spans="1:13" x14ac:dyDescent="0.25">
      <c r="A645" s="39" t="str">
        <f t="shared" si="47"/>
        <v>FRONTIERRHC</v>
      </c>
      <c r="B645" s="69" t="s">
        <v>16</v>
      </c>
      <c r="C645" s="57" t="s">
        <v>60</v>
      </c>
      <c r="D645" s="57" t="s">
        <v>86</v>
      </c>
      <c r="E645" s="81"/>
      <c r="F645" s="81"/>
      <c r="G645" s="81"/>
      <c r="H645" s="87">
        <f t="shared" si="45"/>
        <v>0</v>
      </c>
      <c r="I645" s="87">
        <f t="shared" si="46"/>
        <v>0</v>
      </c>
      <c r="J645" s="81"/>
      <c r="K645" s="68">
        <f t="shared" si="48"/>
        <v>0</v>
      </c>
      <c r="L645" s="81"/>
      <c r="M645" s="68">
        <f t="shared" si="49"/>
        <v>0</v>
      </c>
    </row>
    <row r="646" spans="1:13" x14ac:dyDescent="0.25">
      <c r="A646" s="39" t="str">
        <f t="shared" si="47"/>
        <v>FRONTIERHematology/Oncology</v>
      </c>
      <c r="B646" s="67" t="s">
        <v>17</v>
      </c>
      <c r="C646" s="57" t="s">
        <v>60</v>
      </c>
      <c r="D646" s="57" t="s">
        <v>86</v>
      </c>
      <c r="E646" s="81"/>
      <c r="F646" s="81"/>
      <c r="G646" s="81"/>
      <c r="H646" s="87">
        <f t="shared" si="45"/>
        <v>0</v>
      </c>
      <c r="I646" s="87">
        <f t="shared" si="46"/>
        <v>0</v>
      </c>
      <c r="J646" s="81"/>
      <c r="K646" s="68">
        <f t="shared" si="48"/>
        <v>0</v>
      </c>
      <c r="L646" s="81"/>
      <c r="M646" s="68">
        <f t="shared" si="49"/>
        <v>0</v>
      </c>
    </row>
    <row r="647" spans="1:13" x14ac:dyDescent="0.25">
      <c r="A647" s="39" t="str">
        <f t="shared" si="47"/>
        <v>FRONTIERI/T/U</v>
      </c>
      <c r="B647" s="69" t="s">
        <v>18</v>
      </c>
      <c r="C647" s="57" t="s">
        <v>60</v>
      </c>
      <c r="D647" s="57" t="s">
        <v>86</v>
      </c>
      <c r="E647" s="81"/>
      <c r="F647" s="81"/>
      <c r="G647" s="81"/>
      <c r="H647" s="87">
        <f t="shared" si="45"/>
        <v>0</v>
      </c>
      <c r="I647" s="87">
        <f t="shared" si="46"/>
        <v>0</v>
      </c>
      <c r="J647" s="81"/>
      <c r="K647" s="68">
        <f t="shared" si="48"/>
        <v>0</v>
      </c>
      <c r="L647" s="81"/>
      <c r="M647" s="68">
        <f t="shared" si="49"/>
        <v>0</v>
      </c>
    </row>
    <row r="648" spans="1:13" x14ac:dyDescent="0.25">
      <c r="A648" s="39" t="str">
        <f t="shared" si="47"/>
        <v>FRONTIERNeurology</v>
      </c>
      <c r="B648" s="67" t="s">
        <v>19</v>
      </c>
      <c r="C648" s="57" t="s">
        <v>60</v>
      </c>
      <c r="D648" s="57" t="s">
        <v>86</v>
      </c>
      <c r="E648" s="81"/>
      <c r="F648" s="81"/>
      <c r="G648" s="81"/>
      <c r="H648" s="87">
        <f t="shared" si="45"/>
        <v>0</v>
      </c>
      <c r="I648" s="87">
        <f t="shared" si="46"/>
        <v>0</v>
      </c>
      <c r="J648" s="81"/>
      <c r="K648" s="68">
        <f t="shared" si="48"/>
        <v>0</v>
      </c>
      <c r="L648" s="81"/>
      <c r="M648" s="68">
        <f t="shared" si="49"/>
        <v>0</v>
      </c>
    </row>
    <row r="649" spans="1:13" x14ac:dyDescent="0.25">
      <c r="A649" s="39" t="str">
        <f t="shared" si="47"/>
        <v>FRONTIERNeurosurgeons</v>
      </c>
      <c r="B649" s="67" t="s">
        <v>20</v>
      </c>
      <c r="C649" s="57" t="s">
        <v>60</v>
      </c>
      <c r="D649" s="57" t="s">
        <v>86</v>
      </c>
      <c r="E649" s="81"/>
      <c r="F649" s="81"/>
      <c r="G649" s="81"/>
      <c r="H649" s="87">
        <f t="shared" si="45"/>
        <v>0</v>
      </c>
      <c r="I649" s="87">
        <f t="shared" si="46"/>
        <v>0</v>
      </c>
      <c r="J649" s="81"/>
      <c r="K649" s="68">
        <f t="shared" si="48"/>
        <v>0</v>
      </c>
      <c r="L649" s="81"/>
      <c r="M649" s="68">
        <f t="shared" si="49"/>
        <v>0</v>
      </c>
    </row>
    <row r="650" spans="1:13" x14ac:dyDescent="0.25">
      <c r="A650" s="39" t="str">
        <f t="shared" si="47"/>
        <v>FRONTIEROB/Gyn</v>
      </c>
      <c r="B650" s="67" t="s">
        <v>21</v>
      </c>
      <c r="C650" s="57" t="s">
        <v>60</v>
      </c>
      <c r="D650" s="57" t="s">
        <v>86</v>
      </c>
      <c r="E650" s="81"/>
      <c r="F650" s="81"/>
      <c r="G650" s="81"/>
      <c r="H650" s="87">
        <f t="shared" ref="H650:H713" si="50">F650+G650</f>
        <v>0</v>
      </c>
      <c r="I650" s="87">
        <f t="shared" ref="I650:I713" si="51">J650+L650</f>
        <v>0</v>
      </c>
      <c r="J650" s="81"/>
      <c r="K650" s="68">
        <f t="shared" si="48"/>
        <v>0</v>
      </c>
      <c r="L650" s="81"/>
      <c r="M650" s="68">
        <f t="shared" si="49"/>
        <v>0</v>
      </c>
    </row>
    <row r="651" spans="1:13" x14ac:dyDescent="0.25">
      <c r="A651" s="39" t="str">
        <f t="shared" ref="A651:A714" si="52">C651&amp;B651</f>
        <v>FRONTIEROrthopedics</v>
      </c>
      <c r="B651" s="67" t="s">
        <v>22</v>
      </c>
      <c r="C651" s="57" t="s">
        <v>60</v>
      </c>
      <c r="D651" s="57" t="s">
        <v>86</v>
      </c>
      <c r="E651" s="81"/>
      <c r="F651" s="81"/>
      <c r="G651" s="81"/>
      <c r="H651" s="87">
        <f t="shared" si="50"/>
        <v>0</v>
      </c>
      <c r="I651" s="87">
        <f t="shared" si="51"/>
        <v>0</v>
      </c>
      <c r="J651" s="81"/>
      <c r="K651" s="68">
        <f t="shared" ref="K651:K714" si="53">IFERROR(ROUND(J651/$I651,3),0)</f>
        <v>0</v>
      </c>
      <c r="L651" s="81"/>
      <c r="M651" s="68">
        <f t="shared" ref="M651:M714" si="54">IFERROR(ROUND(L651/$I651,3),0)</f>
        <v>0</v>
      </c>
    </row>
    <row r="652" spans="1:13" x14ac:dyDescent="0.25">
      <c r="A652" s="39" t="str">
        <f t="shared" si="52"/>
        <v>FRONTIERPediatrics</v>
      </c>
      <c r="B652" s="67" t="s">
        <v>23</v>
      </c>
      <c r="C652" s="57" t="s">
        <v>60</v>
      </c>
      <c r="D652" s="57" t="s">
        <v>86</v>
      </c>
      <c r="E652" s="81"/>
      <c r="F652" s="81"/>
      <c r="G652" s="81"/>
      <c r="H652" s="87">
        <f t="shared" si="50"/>
        <v>0</v>
      </c>
      <c r="I652" s="87">
        <f t="shared" si="51"/>
        <v>0</v>
      </c>
      <c r="J652" s="81"/>
      <c r="K652" s="68">
        <f t="shared" si="53"/>
        <v>0</v>
      </c>
      <c r="L652" s="81"/>
      <c r="M652" s="68">
        <f t="shared" si="54"/>
        <v>0</v>
      </c>
    </row>
    <row r="653" spans="1:13" x14ac:dyDescent="0.25">
      <c r="A653" s="39" t="str">
        <f t="shared" si="52"/>
        <v>FRONTIERPhysician Assistant</v>
      </c>
      <c r="B653" s="67" t="s">
        <v>24</v>
      </c>
      <c r="C653" s="57" t="s">
        <v>60</v>
      </c>
      <c r="D653" s="57" t="s">
        <v>86</v>
      </c>
      <c r="E653" s="81"/>
      <c r="F653" s="81"/>
      <c r="G653" s="81"/>
      <c r="H653" s="87">
        <f t="shared" si="50"/>
        <v>0</v>
      </c>
      <c r="I653" s="87">
        <f t="shared" si="51"/>
        <v>0</v>
      </c>
      <c r="J653" s="81"/>
      <c r="K653" s="68">
        <f t="shared" si="53"/>
        <v>0</v>
      </c>
      <c r="L653" s="81"/>
      <c r="M653" s="68">
        <f t="shared" si="54"/>
        <v>0</v>
      </c>
    </row>
    <row r="654" spans="1:13" x14ac:dyDescent="0.25">
      <c r="A654" s="39" t="str">
        <f t="shared" si="52"/>
        <v>FRONTIERPodiatry</v>
      </c>
      <c r="B654" s="67" t="s">
        <v>25</v>
      </c>
      <c r="C654" s="57" t="s">
        <v>60</v>
      </c>
      <c r="D654" s="57" t="s">
        <v>86</v>
      </c>
      <c r="E654" s="81"/>
      <c r="F654" s="81"/>
      <c r="G654" s="81"/>
      <c r="H654" s="87">
        <f t="shared" si="50"/>
        <v>0</v>
      </c>
      <c r="I654" s="87">
        <f t="shared" si="51"/>
        <v>0</v>
      </c>
      <c r="J654" s="81"/>
      <c r="K654" s="68">
        <f t="shared" si="53"/>
        <v>0</v>
      </c>
      <c r="L654" s="81"/>
      <c r="M654" s="68">
        <f t="shared" si="54"/>
        <v>0</v>
      </c>
    </row>
    <row r="655" spans="1:13" x14ac:dyDescent="0.25">
      <c r="A655" s="39" t="str">
        <f t="shared" si="52"/>
        <v>FRONTIERRheumatology</v>
      </c>
      <c r="B655" s="67" t="s">
        <v>26</v>
      </c>
      <c r="C655" s="57" t="s">
        <v>60</v>
      </c>
      <c r="D655" s="57" t="s">
        <v>86</v>
      </c>
      <c r="E655" s="81"/>
      <c r="F655" s="81"/>
      <c r="G655" s="81"/>
      <c r="H655" s="87">
        <f t="shared" si="50"/>
        <v>0</v>
      </c>
      <c r="I655" s="87">
        <f t="shared" si="51"/>
        <v>0</v>
      </c>
      <c r="J655" s="81"/>
      <c r="K655" s="68">
        <f t="shared" si="53"/>
        <v>0</v>
      </c>
      <c r="L655" s="81"/>
      <c r="M655" s="68">
        <f t="shared" si="54"/>
        <v>0</v>
      </c>
    </row>
    <row r="656" spans="1:13" x14ac:dyDescent="0.25">
      <c r="A656" s="39" t="str">
        <f t="shared" si="52"/>
        <v>FRONTIERSurgeons</v>
      </c>
      <c r="B656" s="67" t="s">
        <v>27</v>
      </c>
      <c r="C656" s="57" t="s">
        <v>60</v>
      </c>
      <c r="D656" s="57" t="s">
        <v>86</v>
      </c>
      <c r="E656" s="81"/>
      <c r="F656" s="81"/>
      <c r="G656" s="81"/>
      <c r="H656" s="87">
        <f t="shared" si="50"/>
        <v>0</v>
      </c>
      <c r="I656" s="87">
        <f t="shared" si="51"/>
        <v>0</v>
      </c>
      <c r="J656" s="81"/>
      <c r="K656" s="68">
        <f t="shared" si="53"/>
        <v>0</v>
      </c>
      <c r="L656" s="81"/>
      <c r="M656" s="68">
        <f t="shared" si="54"/>
        <v>0</v>
      </c>
    </row>
    <row r="657" spans="1:13" x14ac:dyDescent="0.25">
      <c r="A657" s="39" t="str">
        <f t="shared" si="52"/>
        <v>FRONTIERUrology</v>
      </c>
      <c r="B657" s="67" t="s">
        <v>28</v>
      </c>
      <c r="C657" s="57" t="s">
        <v>60</v>
      </c>
      <c r="D657" s="57" t="s">
        <v>86</v>
      </c>
      <c r="E657" s="81"/>
      <c r="F657" s="81"/>
      <c r="G657" s="81"/>
      <c r="H657" s="87">
        <f t="shared" si="50"/>
        <v>0</v>
      </c>
      <c r="I657" s="87">
        <f t="shared" si="51"/>
        <v>0</v>
      </c>
      <c r="J657" s="81"/>
      <c r="K657" s="68">
        <f t="shared" si="53"/>
        <v>0</v>
      </c>
      <c r="L657" s="81"/>
      <c r="M657" s="68">
        <f t="shared" si="54"/>
        <v>0</v>
      </c>
    </row>
    <row r="658" spans="1:13" ht="25" x14ac:dyDescent="0.25">
      <c r="A658" s="39" t="str">
        <f t="shared" si="52"/>
        <v>FRONTIERPCP including Internal Medicine, General Practice, Family Practice</v>
      </c>
      <c r="B658" s="67" t="s">
        <v>4</v>
      </c>
      <c r="C658" s="57" t="s">
        <v>60</v>
      </c>
      <c r="D658" s="57" t="s">
        <v>87</v>
      </c>
      <c r="E658" s="81"/>
      <c r="F658" s="81"/>
      <c r="G658" s="81"/>
      <c r="H658" s="87">
        <f t="shared" si="50"/>
        <v>0</v>
      </c>
      <c r="I658" s="87">
        <f t="shared" si="51"/>
        <v>0</v>
      </c>
      <c r="J658" s="81"/>
      <c r="K658" s="68">
        <f t="shared" si="53"/>
        <v>0</v>
      </c>
      <c r="L658" s="81"/>
      <c r="M658" s="68">
        <f t="shared" si="54"/>
        <v>0</v>
      </c>
    </row>
    <row r="659" spans="1:13" x14ac:dyDescent="0.25">
      <c r="A659" s="39" t="str">
        <f t="shared" si="52"/>
        <v>FRONTIERPharmacies</v>
      </c>
      <c r="B659" s="67" t="s">
        <v>5</v>
      </c>
      <c r="C659" s="57" t="s">
        <v>60</v>
      </c>
      <c r="D659" s="57" t="s">
        <v>87</v>
      </c>
      <c r="E659" s="81"/>
      <c r="F659" s="81"/>
      <c r="G659" s="81"/>
      <c r="H659" s="87">
        <f t="shared" si="50"/>
        <v>0</v>
      </c>
      <c r="I659" s="87">
        <f t="shared" si="51"/>
        <v>0</v>
      </c>
      <c r="J659" s="81"/>
      <c r="K659" s="68">
        <f t="shared" si="53"/>
        <v>0</v>
      </c>
      <c r="L659" s="81"/>
      <c r="M659" s="68">
        <f t="shared" si="54"/>
        <v>0</v>
      </c>
    </row>
    <row r="660" spans="1:13" x14ac:dyDescent="0.25">
      <c r="A660" s="39" t="str">
        <f t="shared" si="52"/>
        <v>FRONTIERFQHC - PCP Only</v>
      </c>
      <c r="B660" s="67" t="s">
        <v>6</v>
      </c>
      <c r="C660" s="57" t="s">
        <v>60</v>
      </c>
      <c r="D660" s="57" t="s">
        <v>87</v>
      </c>
      <c r="E660" s="81"/>
      <c r="F660" s="81"/>
      <c r="G660" s="81"/>
      <c r="H660" s="87">
        <f t="shared" si="50"/>
        <v>0</v>
      </c>
      <c r="I660" s="87">
        <f t="shared" si="51"/>
        <v>0</v>
      </c>
      <c r="J660" s="81"/>
      <c r="K660" s="68">
        <f t="shared" si="53"/>
        <v>0</v>
      </c>
      <c r="L660" s="81"/>
      <c r="M660" s="68">
        <f t="shared" si="54"/>
        <v>0</v>
      </c>
    </row>
    <row r="661" spans="1:13" x14ac:dyDescent="0.25">
      <c r="A661" s="39" t="str">
        <f t="shared" si="52"/>
        <v>FRONTIERCardiology</v>
      </c>
      <c r="B661" s="67" t="s">
        <v>8</v>
      </c>
      <c r="C661" s="57" t="s">
        <v>60</v>
      </c>
      <c r="D661" s="57" t="s">
        <v>87</v>
      </c>
      <c r="E661" s="81"/>
      <c r="F661" s="81"/>
      <c r="G661" s="81"/>
      <c r="H661" s="87">
        <f t="shared" si="50"/>
        <v>0</v>
      </c>
      <c r="I661" s="87">
        <f t="shared" si="51"/>
        <v>0</v>
      </c>
      <c r="J661" s="81"/>
      <c r="K661" s="68">
        <f t="shared" si="53"/>
        <v>0</v>
      </c>
      <c r="L661" s="81"/>
      <c r="M661" s="68">
        <f t="shared" si="54"/>
        <v>0</v>
      </c>
    </row>
    <row r="662" spans="1:13" x14ac:dyDescent="0.25">
      <c r="A662" s="39" t="str">
        <f t="shared" si="52"/>
        <v>FRONTIERCertified Nurse Practitioner</v>
      </c>
      <c r="B662" s="67" t="s">
        <v>9</v>
      </c>
      <c r="C662" s="57" t="s">
        <v>60</v>
      </c>
      <c r="D662" s="57" t="s">
        <v>87</v>
      </c>
      <c r="E662" s="81"/>
      <c r="F662" s="81"/>
      <c r="G662" s="81"/>
      <c r="H662" s="87">
        <f t="shared" si="50"/>
        <v>0</v>
      </c>
      <c r="I662" s="87">
        <f t="shared" si="51"/>
        <v>0</v>
      </c>
      <c r="J662" s="81"/>
      <c r="K662" s="68">
        <f t="shared" si="53"/>
        <v>0</v>
      </c>
      <c r="L662" s="81"/>
      <c r="M662" s="68">
        <f t="shared" si="54"/>
        <v>0</v>
      </c>
    </row>
    <row r="663" spans="1:13" x14ac:dyDescent="0.25">
      <c r="A663" s="39" t="str">
        <f t="shared" si="52"/>
        <v>FRONTIERCertified Midwives</v>
      </c>
      <c r="B663" s="67" t="s">
        <v>10</v>
      </c>
      <c r="C663" s="57" t="s">
        <v>60</v>
      </c>
      <c r="D663" s="57" t="s">
        <v>87</v>
      </c>
      <c r="E663" s="81"/>
      <c r="F663" s="81"/>
      <c r="G663" s="81"/>
      <c r="H663" s="87">
        <f t="shared" si="50"/>
        <v>0</v>
      </c>
      <c r="I663" s="87">
        <f t="shared" si="51"/>
        <v>0</v>
      </c>
      <c r="J663" s="81"/>
      <c r="K663" s="68">
        <f t="shared" si="53"/>
        <v>0</v>
      </c>
      <c r="L663" s="81"/>
      <c r="M663" s="68">
        <f t="shared" si="54"/>
        <v>0</v>
      </c>
    </row>
    <row r="664" spans="1:13" x14ac:dyDescent="0.25">
      <c r="A664" s="39" t="str">
        <f t="shared" si="52"/>
        <v>FRONTIERDermatology</v>
      </c>
      <c r="B664" s="67" t="s">
        <v>11</v>
      </c>
      <c r="C664" s="57" t="s">
        <v>60</v>
      </c>
      <c r="D664" s="57" t="s">
        <v>87</v>
      </c>
      <c r="E664" s="81"/>
      <c r="F664" s="81"/>
      <c r="G664" s="81"/>
      <c r="H664" s="87">
        <f t="shared" si="50"/>
        <v>0</v>
      </c>
      <c r="I664" s="87">
        <f t="shared" si="51"/>
        <v>0</v>
      </c>
      <c r="J664" s="81"/>
      <c r="K664" s="68">
        <f t="shared" si="53"/>
        <v>0</v>
      </c>
      <c r="L664" s="81"/>
      <c r="M664" s="68">
        <f t="shared" si="54"/>
        <v>0</v>
      </c>
    </row>
    <row r="665" spans="1:13" x14ac:dyDescent="0.25">
      <c r="A665" s="39" t="str">
        <f t="shared" si="52"/>
        <v>FRONTIERDental</v>
      </c>
      <c r="B665" s="67" t="s">
        <v>12</v>
      </c>
      <c r="C665" s="57" t="s">
        <v>60</v>
      </c>
      <c r="D665" s="57" t="s">
        <v>87</v>
      </c>
      <c r="E665" s="81"/>
      <c r="F665" s="81"/>
      <c r="G665" s="81"/>
      <c r="H665" s="87">
        <f t="shared" si="50"/>
        <v>0</v>
      </c>
      <c r="I665" s="87">
        <f t="shared" si="51"/>
        <v>0</v>
      </c>
      <c r="J665" s="81"/>
      <c r="K665" s="68">
        <f t="shared" si="53"/>
        <v>0</v>
      </c>
      <c r="L665" s="81"/>
      <c r="M665" s="68">
        <f t="shared" si="54"/>
        <v>0</v>
      </c>
    </row>
    <row r="666" spans="1:13" x14ac:dyDescent="0.25">
      <c r="A666" s="39" t="str">
        <f t="shared" si="52"/>
        <v>FRONTIEREndocrinology</v>
      </c>
      <c r="B666" s="67" t="s">
        <v>13</v>
      </c>
      <c r="C666" s="57" t="s">
        <v>60</v>
      </c>
      <c r="D666" s="57" t="s">
        <v>87</v>
      </c>
      <c r="E666" s="81"/>
      <c r="F666" s="81"/>
      <c r="G666" s="81"/>
      <c r="H666" s="87">
        <f t="shared" si="50"/>
        <v>0</v>
      </c>
      <c r="I666" s="87">
        <f t="shared" si="51"/>
        <v>0</v>
      </c>
      <c r="J666" s="81"/>
      <c r="K666" s="68">
        <f t="shared" si="53"/>
        <v>0</v>
      </c>
      <c r="L666" s="81"/>
      <c r="M666" s="68">
        <f t="shared" si="54"/>
        <v>0</v>
      </c>
    </row>
    <row r="667" spans="1:13" x14ac:dyDescent="0.25">
      <c r="A667" s="39" t="str">
        <f t="shared" si="52"/>
        <v>FRONTIERENT</v>
      </c>
      <c r="B667" s="67" t="s">
        <v>14</v>
      </c>
      <c r="C667" s="57" t="s">
        <v>60</v>
      </c>
      <c r="D667" s="57" t="s">
        <v>87</v>
      </c>
      <c r="E667" s="81"/>
      <c r="F667" s="81"/>
      <c r="G667" s="81"/>
      <c r="H667" s="87">
        <f t="shared" si="50"/>
        <v>0</v>
      </c>
      <c r="I667" s="87">
        <f t="shared" si="51"/>
        <v>0</v>
      </c>
      <c r="J667" s="81"/>
      <c r="K667" s="68">
        <f t="shared" si="53"/>
        <v>0</v>
      </c>
      <c r="L667" s="81"/>
      <c r="M667" s="68">
        <f t="shared" si="54"/>
        <v>0</v>
      </c>
    </row>
    <row r="668" spans="1:13" x14ac:dyDescent="0.25">
      <c r="A668" s="39" t="str">
        <f t="shared" si="52"/>
        <v>FRONTIERFQHC</v>
      </c>
      <c r="B668" s="67" t="s">
        <v>15</v>
      </c>
      <c r="C668" s="57" t="s">
        <v>60</v>
      </c>
      <c r="D668" s="57" t="s">
        <v>87</v>
      </c>
      <c r="E668" s="81"/>
      <c r="F668" s="81"/>
      <c r="G668" s="81"/>
      <c r="H668" s="87">
        <f t="shared" si="50"/>
        <v>0</v>
      </c>
      <c r="I668" s="87">
        <f t="shared" si="51"/>
        <v>0</v>
      </c>
      <c r="J668" s="81"/>
      <c r="K668" s="68">
        <f t="shared" si="53"/>
        <v>0</v>
      </c>
      <c r="L668" s="81"/>
      <c r="M668" s="68">
        <f t="shared" si="54"/>
        <v>0</v>
      </c>
    </row>
    <row r="669" spans="1:13" x14ac:dyDescent="0.25">
      <c r="A669" s="39" t="str">
        <f t="shared" si="52"/>
        <v>FRONTIERRHC</v>
      </c>
      <c r="B669" s="69" t="s">
        <v>16</v>
      </c>
      <c r="C669" s="57" t="s">
        <v>60</v>
      </c>
      <c r="D669" s="57" t="s">
        <v>87</v>
      </c>
      <c r="E669" s="81"/>
      <c r="F669" s="81"/>
      <c r="G669" s="81"/>
      <c r="H669" s="87">
        <f t="shared" si="50"/>
        <v>0</v>
      </c>
      <c r="I669" s="87">
        <f t="shared" si="51"/>
        <v>0</v>
      </c>
      <c r="J669" s="81"/>
      <c r="K669" s="68">
        <f t="shared" si="53"/>
        <v>0</v>
      </c>
      <c r="L669" s="81"/>
      <c r="M669" s="68">
        <f t="shared" si="54"/>
        <v>0</v>
      </c>
    </row>
    <row r="670" spans="1:13" x14ac:dyDescent="0.25">
      <c r="A670" s="39" t="str">
        <f t="shared" si="52"/>
        <v>FRONTIERHematology/Oncology</v>
      </c>
      <c r="B670" s="67" t="s">
        <v>17</v>
      </c>
      <c r="C670" s="57" t="s">
        <v>60</v>
      </c>
      <c r="D670" s="57" t="s">
        <v>87</v>
      </c>
      <c r="E670" s="81"/>
      <c r="F670" s="81"/>
      <c r="G670" s="81"/>
      <c r="H670" s="87">
        <f t="shared" si="50"/>
        <v>0</v>
      </c>
      <c r="I670" s="87">
        <f t="shared" si="51"/>
        <v>0</v>
      </c>
      <c r="J670" s="81"/>
      <c r="K670" s="68">
        <f t="shared" si="53"/>
        <v>0</v>
      </c>
      <c r="L670" s="81"/>
      <c r="M670" s="68">
        <f t="shared" si="54"/>
        <v>0</v>
      </c>
    </row>
    <row r="671" spans="1:13" x14ac:dyDescent="0.25">
      <c r="A671" s="39" t="str">
        <f t="shared" si="52"/>
        <v>FRONTIERI/T/U</v>
      </c>
      <c r="B671" s="69" t="s">
        <v>18</v>
      </c>
      <c r="C671" s="57" t="s">
        <v>60</v>
      </c>
      <c r="D671" s="57" t="s">
        <v>87</v>
      </c>
      <c r="E671" s="81"/>
      <c r="F671" s="81"/>
      <c r="G671" s="81"/>
      <c r="H671" s="87">
        <f t="shared" si="50"/>
        <v>0</v>
      </c>
      <c r="I671" s="87">
        <f t="shared" si="51"/>
        <v>0</v>
      </c>
      <c r="J671" s="81"/>
      <c r="K671" s="68">
        <f t="shared" si="53"/>
        <v>0</v>
      </c>
      <c r="L671" s="81"/>
      <c r="M671" s="68">
        <f t="shared" si="54"/>
        <v>0</v>
      </c>
    </row>
    <row r="672" spans="1:13" x14ac:dyDescent="0.25">
      <c r="A672" s="39" t="str">
        <f t="shared" si="52"/>
        <v>FRONTIERNeurology</v>
      </c>
      <c r="B672" s="67" t="s">
        <v>19</v>
      </c>
      <c r="C672" s="57" t="s">
        <v>60</v>
      </c>
      <c r="D672" s="57" t="s">
        <v>87</v>
      </c>
      <c r="E672" s="81"/>
      <c r="F672" s="81"/>
      <c r="G672" s="81"/>
      <c r="H672" s="87">
        <f t="shared" si="50"/>
        <v>0</v>
      </c>
      <c r="I672" s="87">
        <f t="shared" si="51"/>
        <v>0</v>
      </c>
      <c r="J672" s="81"/>
      <c r="K672" s="68">
        <f t="shared" si="53"/>
        <v>0</v>
      </c>
      <c r="L672" s="81"/>
      <c r="M672" s="68">
        <f t="shared" si="54"/>
        <v>0</v>
      </c>
    </row>
    <row r="673" spans="1:13" x14ac:dyDescent="0.25">
      <c r="A673" s="39" t="str">
        <f t="shared" si="52"/>
        <v>FRONTIERNeurosurgeons</v>
      </c>
      <c r="B673" s="67" t="s">
        <v>20</v>
      </c>
      <c r="C673" s="57" t="s">
        <v>60</v>
      </c>
      <c r="D673" s="57" t="s">
        <v>87</v>
      </c>
      <c r="E673" s="81"/>
      <c r="F673" s="81"/>
      <c r="G673" s="81"/>
      <c r="H673" s="87">
        <f t="shared" si="50"/>
        <v>0</v>
      </c>
      <c r="I673" s="87">
        <f t="shared" si="51"/>
        <v>0</v>
      </c>
      <c r="J673" s="81"/>
      <c r="K673" s="68">
        <f t="shared" si="53"/>
        <v>0</v>
      </c>
      <c r="L673" s="81"/>
      <c r="M673" s="68">
        <f t="shared" si="54"/>
        <v>0</v>
      </c>
    </row>
    <row r="674" spans="1:13" x14ac:dyDescent="0.25">
      <c r="A674" s="39" t="str">
        <f t="shared" si="52"/>
        <v>FRONTIEROB/Gyn</v>
      </c>
      <c r="B674" s="67" t="s">
        <v>21</v>
      </c>
      <c r="C674" s="57" t="s">
        <v>60</v>
      </c>
      <c r="D674" s="57" t="s">
        <v>87</v>
      </c>
      <c r="E674" s="81"/>
      <c r="F674" s="81"/>
      <c r="G674" s="81"/>
      <c r="H674" s="87">
        <f t="shared" si="50"/>
        <v>0</v>
      </c>
      <c r="I674" s="87">
        <f t="shared" si="51"/>
        <v>0</v>
      </c>
      <c r="J674" s="81"/>
      <c r="K674" s="68">
        <f t="shared" si="53"/>
        <v>0</v>
      </c>
      <c r="L674" s="81"/>
      <c r="M674" s="68">
        <f t="shared" si="54"/>
        <v>0</v>
      </c>
    </row>
    <row r="675" spans="1:13" x14ac:dyDescent="0.25">
      <c r="A675" s="39" t="str">
        <f t="shared" si="52"/>
        <v>FRONTIEROrthopedics</v>
      </c>
      <c r="B675" s="67" t="s">
        <v>22</v>
      </c>
      <c r="C675" s="57" t="s">
        <v>60</v>
      </c>
      <c r="D675" s="57" t="s">
        <v>87</v>
      </c>
      <c r="E675" s="81"/>
      <c r="F675" s="81"/>
      <c r="G675" s="81"/>
      <c r="H675" s="87">
        <f t="shared" si="50"/>
        <v>0</v>
      </c>
      <c r="I675" s="87">
        <f t="shared" si="51"/>
        <v>0</v>
      </c>
      <c r="J675" s="81"/>
      <c r="K675" s="68">
        <f t="shared" si="53"/>
        <v>0</v>
      </c>
      <c r="L675" s="81"/>
      <c r="M675" s="68">
        <f t="shared" si="54"/>
        <v>0</v>
      </c>
    </row>
    <row r="676" spans="1:13" x14ac:dyDescent="0.25">
      <c r="A676" s="39" t="str">
        <f t="shared" si="52"/>
        <v>FRONTIERPediatrics</v>
      </c>
      <c r="B676" s="67" t="s">
        <v>23</v>
      </c>
      <c r="C676" s="57" t="s">
        <v>60</v>
      </c>
      <c r="D676" s="57" t="s">
        <v>87</v>
      </c>
      <c r="E676" s="81"/>
      <c r="F676" s="81"/>
      <c r="G676" s="81"/>
      <c r="H676" s="87">
        <f t="shared" si="50"/>
        <v>0</v>
      </c>
      <c r="I676" s="87">
        <f t="shared" si="51"/>
        <v>0</v>
      </c>
      <c r="J676" s="81"/>
      <c r="K676" s="68">
        <f t="shared" si="53"/>
        <v>0</v>
      </c>
      <c r="L676" s="81"/>
      <c r="M676" s="68">
        <f t="shared" si="54"/>
        <v>0</v>
      </c>
    </row>
    <row r="677" spans="1:13" x14ac:dyDescent="0.25">
      <c r="A677" s="39" t="str">
        <f t="shared" si="52"/>
        <v>FRONTIERPhysician Assistant</v>
      </c>
      <c r="B677" s="67" t="s">
        <v>24</v>
      </c>
      <c r="C677" s="57" t="s">
        <v>60</v>
      </c>
      <c r="D677" s="57" t="s">
        <v>87</v>
      </c>
      <c r="E677" s="81"/>
      <c r="F677" s="81"/>
      <c r="G677" s="81"/>
      <c r="H677" s="87">
        <f t="shared" si="50"/>
        <v>0</v>
      </c>
      <c r="I677" s="87">
        <f t="shared" si="51"/>
        <v>0</v>
      </c>
      <c r="J677" s="81"/>
      <c r="K677" s="68">
        <f t="shared" si="53"/>
        <v>0</v>
      </c>
      <c r="L677" s="81"/>
      <c r="M677" s="68">
        <f t="shared" si="54"/>
        <v>0</v>
      </c>
    </row>
    <row r="678" spans="1:13" x14ac:dyDescent="0.25">
      <c r="A678" s="39" t="str">
        <f t="shared" si="52"/>
        <v>FRONTIERPodiatry</v>
      </c>
      <c r="B678" s="67" t="s">
        <v>25</v>
      </c>
      <c r="C678" s="57" t="s">
        <v>60</v>
      </c>
      <c r="D678" s="57" t="s">
        <v>87</v>
      </c>
      <c r="E678" s="81"/>
      <c r="F678" s="81"/>
      <c r="G678" s="81"/>
      <c r="H678" s="87">
        <f t="shared" si="50"/>
        <v>0</v>
      </c>
      <c r="I678" s="87">
        <f t="shared" si="51"/>
        <v>0</v>
      </c>
      <c r="J678" s="81"/>
      <c r="K678" s="68">
        <f t="shared" si="53"/>
        <v>0</v>
      </c>
      <c r="L678" s="81"/>
      <c r="M678" s="68">
        <f t="shared" si="54"/>
        <v>0</v>
      </c>
    </row>
    <row r="679" spans="1:13" x14ac:dyDescent="0.25">
      <c r="A679" s="39" t="str">
        <f t="shared" si="52"/>
        <v>FRONTIERRheumatology</v>
      </c>
      <c r="B679" s="67" t="s">
        <v>26</v>
      </c>
      <c r="C679" s="57" t="s">
        <v>60</v>
      </c>
      <c r="D679" s="57" t="s">
        <v>87</v>
      </c>
      <c r="E679" s="81"/>
      <c r="F679" s="81"/>
      <c r="G679" s="81"/>
      <c r="H679" s="87">
        <f t="shared" si="50"/>
        <v>0</v>
      </c>
      <c r="I679" s="87">
        <f t="shared" si="51"/>
        <v>0</v>
      </c>
      <c r="J679" s="81"/>
      <c r="K679" s="68">
        <f t="shared" si="53"/>
        <v>0</v>
      </c>
      <c r="L679" s="81"/>
      <c r="M679" s="68">
        <f t="shared" si="54"/>
        <v>0</v>
      </c>
    </row>
    <row r="680" spans="1:13" x14ac:dyDescent="0.25">
      <c r="A680" s="39" t="str">
        <f t="shared" si="52"/>
        <v>FRONTIERSurgeons</v>
      </c>
      <c r="B680" s="67" t="s">
        <v>27</v>
      </c>
      <c r="C680" s="57" t="s">
        <v>60</v>
      </c>
      <c r="D680" s="57" t="s">
        <v>87</v>
      </c>
      <c r="E680" s="81"/>
      <c r="F680" s="81"/>
      <c r="G680" s="81"/>
      <c r="H680" s="87">
        <f t="shared" si="50"/>
        <v>0</v>
      </c>
      <c r="I680" s="87">
        <f t="shared" si="51"/>
        <v>0</v>
      </c>
      <c r="J680" s="81"/>
      <c r="K680" s="68">
        <f t="shared" si="53"/>
        <v>0</v>
      </c>
      <c r="L680" s="81"/>
      <c r="M680" s="68">
        <f t="shared" si="54"/>
        <v>0</v>
      </c>
    </row>
    <row r="681" spans="1:13" x14ac:dyDescent="0.25">
      <c r="A681" s="39" t="str">
        <f t="shared" si="52"/>
        <v>FRONTIERUrology</v>
      </c>
      <c r="B681" s="67" t="s">
        <v>28</v>
      </c>
      <c r="C681" s="57" t="s">
        <v>60</v>
      </c>
      <c r="D681" s="57" t="s">
        <v>87</v>
      </c>
      <c r="E681" s="81"/>
      <c r="F681" s="81"/>
      <c r="G681" s="81"/>
      <c r="H681" s="87">
        <f t="shared" si="50"/>
        <v>0</v>
      </c>
      <c r="I681" s="87">
        <f t="shared" si="51"/>
        <v>0</v>
      </c>
      <c r="J681" s="81"/>
      <c r="K681" s="68">
        <f t="shared" si="53"/>
        <v>0</v>
      </c>
      <c r="L681" s="81"/>
      <c r="M681" s="68">
        <f t="shared" si="54"/>
        <v>0</v>
      </c>
    </row>
    <row r="682" spans="1:13" ht="25" x14ac:dyDescent="0.25">
      <c r="A682" s="39" t="str">
        <f t="shared" si="52"/>
        <v>FRONTIERPCP including Internal Medicine, General Practice, Family Practice</v>
      </c>
      <c r="B682" s="67" t="s">
        <v>4</v>
      </c>
      <c r="C682" s="57" t="s">
        <v>60</v>
      </c>
      <c r="D682" s="57" t="s">
        <v>88</v>
      </c>
      <c r="E682" s="81"/>
      <c r="F682" s="81"/>
      <c r="G682" s="81"/>
      <c r="H682" s="87">
        <f t="shared" si="50"/>
        <v>0</v>
      </c>
      <c r="I682" s="87">
        <f t="shared" si="51"/>
        <v>0</v>
      </c>
      <c r="J682" s="81"/>
      <c r="K682" s="68">
        <f t="shared" si="53"/>
        <v>0</v>
      </c>
      <c r="L682" s="81"/>
      <c r="M682" s="68">
        <f t="shared" si="54"/>
        <v>0</v>
      </c>
    </row>
    <row r="683" spans="1:13" x14ac:dyDescent="0.25">
      <c r="A683" s="39" t="str">
        <f t="shared" si="52"/>
        <v>FRONTIERPharmacies</v>
      </c>
      <c r="B683" s="67" t="s">
        <v>5</v>
      </c>
      <c r="C683" s="57" t="s">
        <v>60</v>
      </c>
      <c r="D683" s="57" t="s">
        <v>88</v>
      </c>
      <c r="E683" s="81"/>
      <c r="F683" s="81"/>
      <c r="G683" s="81"/>
      <c r="H683" s="87">
        <f t="shared" si="50"/>
        <v>0</v>
      </c>
      <c r="I683" s="87">
        <f t="shared" si="51"/>
        <v>0</v>
      </c>
      <c r="J683" s="81"/>
      <c r="K683" s="68">
        <f t="shared" si="53"/>
        <v>0</v>
      </c>
      <c r="L683" s="81"/>
      <c r="M683" s="68">
        <f t="shared" si="54"/>
        <v>0</v>
      </c>
    </row>
    <row r="684" spans="1:13" x14ac:dyDescent="0.25">
      <c r="A684" s="39" t="str">
        <f t="shared" si="52"/>
        <v>FRONTIERFQHC - PCP Only</v>
      </c>
      <c r="B684" s="67" t="s">
        <v>6</v>
      </c>
      <c r="C684" s="57" t="s">
        <v>60</v>
      </c>
      <c r="D684" s="57" t="s">
        <v>88</v>
      </c>
      <c r="E684" s="81"/>
      <c r="F684" s="81"/>
      <c r="G684" s="81"/>
      <c r="H684" s="87">
        <f t="shared" si="50"/>
        <v>0</v>
      </c>
      <c r="I684" s="87">
        <f t="shared" si="51"/>
        <v>0</v>
      </c>
      <c r="J684" s="81"/>
      <c r="K684" s="68">
        <f t="shared" si="53"/>
        <v>0</v>
      </c>
      <c r="L684" s="81"/>
      <c r="M684" s="68">
        <f t="shared" si="54"/>
        <v>0</v>
      </c>
    </row>
    <row r="685" spans="1:13" x14ac:dyDescent="0.25">
      <c r="A685" s="39" t="str">
        <f t="shared" si="52"/>
        <v>FRONTIERCardiology</v>
      </c>
      <c r="B685" s="67" t="s">
        <v>8</v>
      </c>
      <c r="C685" s="57" t="s">
        <v>60</v>
      </c>
      <c r="D685" s="57" t="s">
        <v>88</v>
      </c>
      <c r="E685" s="81"/>
      <c r="F685" s="81"/>
      <c r="G685" s="81"/>
      <c r="H685" s="87">
        <f t="shared" si="50"/>
        <v>0</v>
      </c>
      <c r="I685" s="87">
        <f t="shared" si="51"/>
        <v>0</v>
      </c>
      <c r="J685" s="81"/>
      <c r="K685" s="68">
        <f t="shared" si="53"/>
        <v>0</v>
      </c>
      <c r="L685" s="81"/>
      <c r="M685" s="68">
        <f t="shared" si="54"/>
        <v>0</v>
      </c>
    </row>
    <row r="686" spans="1:13" x14ac:dyDescent="0.25">
      <c r="A686" s="39" t="str">
        <f t="shared" si="52"/>
        <v>FRONTIERCertified Nurse Practitioner</v>
      </c>
      <c r="B686" s="67" t="s">
        <v>9</v>
      </c>
      <c r="C686" s="57" t="s">
        <v>60</v>
      </c>
      <c r="D686" s="57" t="s">
        <v>88</v>
      </c>
      <c r="E686" s="81"/>
      <c r="F686" s="81"/>
      <c r="G686" s="81"/>
      <c r="H686" s="87">
        <f t="shared" si="50"/>
        <v>0</v>
      </c>
      <c r="I686" s="87">
        <f t="shared" si="51"/>
        <v>0</v>
      </c>
      <c r="J686" s="81"/>
      <c r="K686" s="68">
        <f t="shared" si="53"/>
        <v>0</v>
      </c>
      <c r="L686" s="81"/>
      <c r="M686" s="68">
        <f t="shared" si="54"/>
        <v>0</v>
      </c>
    </row>
    <row r="687" spans="1:13" x14ac:dyDescent="0.25">
      <c r="A687" s="39" t="str">
        <f t="shared" si="52"/>
        <v>FRONTIERCertified Midwives</v>
      </c>
      <c r="B687" s="67" t="s">
        <v>10</v>
      </c>
      <c r="C687" s="57" t="s">
        <v>60</v>
      </c>
      <c r="D687" s="57" t="s">
        <v>88</v>
      </c>
      <c r="E687" s="81"/>
      <c r="F687" s="81"/>
      <c r="G687" s="81"/>
      <c r="H687" s="87">
        <f t="shared" si="50"/>
        <v>0</v>
      </c>
      <c r="I687" s="87">
        <f t="shared" si="51"/>
        <v>0</v>
      </c>
      <c r="J687" s="81"/>
      <c r="K687" s="68">
        <f t="shared" si="53"/>
        <v>0</v>
      </c>
      <c r="L687" s="81"/>
      <c r="M687" s="68">
        <f t="shared" si="54"/>
        <v>0</v>
      </c>
    </row>
    <row r="688" spans="1:13" x14ac:dyDescent="0.25">
      <c r="A688" s="39" t="str">
        <f t="shared" si="52"/>
        <v>FRONTIERDermatology</v>
      </c>
      <c r="B688" s="67" t="s">
        <v>11</v>
      </c>
      <c r="C688" s="57" t="s">
        <v>60</v>
      </c>
      <c r="D688" s="57" t="s">
        <v>88</v>
      </c>
      <c r="E688" s="81"/>
      <c r="F688" s="81"/>
      <c r="G688" s="81"/>
      <c r="H688" s="87">
        <f t="shared" si="50"/>
        <v>0</v>
      </c>
      <c r="I688" s="87">
        <f t="shared" si="51"/>
        <v>0</v>
      </c>
      <c r="J688" s="81"/>
      <c r="K688" s="68">
        <f t="shared" si="53"/>
        <v>0</v>
      </c>
      <c r="L688" s="81"/>
      <c r="M688" s="68">
        <f t="shared" si="54"/>
        <v>0</v>
      </c>
    </row>
    <row r="689" spans="1:13" x14ac:dyDescent="0.25">
      <c r="A689" s="39" t="str">
        <f t="shared" si="52"/>
        <v>FRONTIERDental</v>
      </c>
      <c r="B689" s="67" t="s">
        <v>12</v>
      </c>
      <c r="C689" s="57" t="s">
        <v>60</v>
      </c>
      <c r="D689" s="57" t="s">
        <v>88</v>
      </c>
      <c r="E689" s="81"/>
      <c r="F689" s="81"/>
      <c r="G689" s="81"/>
      <c r="H689" s="87">
        <f t="shared" si="50"/>
        <v>0</v>
      </c>
      <c r="I689" s="87">
        <f t="shared" si="51"/>
        <v>0</v>
      </c>
      <c r="J689" s="81"/>
      <c r="K689" s="68">
        <f t="shared" si="53"/>
        <v>0</v>
      </c>
      <c r="L689" s="81"/>
      <c r="M689" s="68">
        <f t="shared" si="54"/>
        <v>0</v>
      </c>
    </row>
    <row r="690" spans="1:13" x14ac:dyDescent="0.25">
      <c r="A690" s="39" t="str">
        <f t="shared" si="52"/>
        <v>FRONTIEREndocrinology</v>
      </c>
      <c r="B690" s="67" t="s">
        <v>13</v>
      </c>
      <c r="C690" s="57" t="s">
        <v>60</v>
      </c>
      <c r="D690" s="57" t="s">
        <v>88</v>
      </c>
      <c r="E690" s="81"/>
      <c r="F690" s="81"/>
      <c r="G690" s="81"/>
      <c r="H690" s="87">
        <f t="shared" si="50"/>
        <v>0</v>
      </c>
      <c r="I690" s="87">
        <f t="shared" si="51"/>
        <v>0</v>
      </c>
      <c r="J690" s="81"/>
      <c r="K690" s="68">
        <f t="shared" si="53"/>
        <v>0</v>
      </c>
      <c r="L690" s="81"/>
      <c r="M690" s="68">
        <f t="shared" si="54"/>
        <v>0</v>
      </c>
    </row>
    <row r="691" spans="1:13" x14ac:dyDescent="0.25">
      <c r="A691" s="39" t="str">
        <f t="shared" si="52"/>
        <v>FRONTIERENT</v>
      </c>
      <c r="B691" s="67" t="s">
        <v>14</v>
      </c>
      <c r="C691" s="57" t="s">
        <v>60</v>
      </c>
      <c r="D691" s="57" t="s">
        <v>88</v>
      </c>
      <c r="E691" s="81"/>
      <c r="F691" s="81"/>
      <c r="G691" s="81"/>
      <c r="H691" s="87">
        <f t="shared" si="50"/>
        <v>0</v>
      </c>
      <c r="I691" s="87">
        <f t="shared" si="51"/>
        <v>0</v>
      </c>
      <c r="J691" s="81"/>
      <c r="K691" s="68">
        <f t="shared" si="53"/>
        <v>0</v>
      </c>
      <c r="L691" s="81"/>
      <c r="M691" s="68">
        <f t="shared" si="54"/>
        <v>0</v>
      </c>
    </row>
    <row r="692" spans="1:13" x14ac:dyDescent="0.25">
      <c r="A692" s="39" t="str">
        <f t="shared" si="52"/>
        <v>FRONTIERFQHC</v>
      </c>
      <c r="B692" s="67" t="s">
        <v>15</v>
      </c>
      <c r="C692" s="57" t="s">
        <v>60</v>
      </c>
      <c r="D692" s="57" t="s">
        <v>88</v>
      </c>
      <c r="E692" s="81"/>
      <c r="F692" s="81"/>
      <c r="G692" s="81"/>
      <c r="H692" s="87">
        <f t="shared" si="50"/>
        <v>0</v>
      </c>
      <c r="I692" s="87">
        <f t="shared" si="51"/>
        <v>0</v>
      </c>
      <c r="J692" s="81"/>
      <c r="K692" s="68">
        <f t="shared" si="53"/>
        <v>0</v>
      </c>
      <c r="L692" s="81"/>
      <c r="M692" s="68">
        <f t="shared" si="54"/>
        <v>0</v>
      </c>
    </row>
    <row r="693" spans="1:13" x14ac:dyDescent="0.25">
      <c r="A693" s="39" t="str">
        <f t="shared" si="52"/>
        <v>FRONTIERRHC</v>
      </c>
      <c r="B693" s="69" t="s">
        <v>16</v>
      </c>
      <c r="C693" s="57" t="s">
        <v>60</v>
      </c>
      <c r="D693" s="57" t="s">
        <v>88</v>
      </c>
      <c r="E693" s="81"/>
      <c r="F693" s="81"/>
      <c r="G693" s="81"/>
      <c r="H693" s="87">
        <f t="shared" si="50"/>
        <v>0</v>
      </c>
      <c r="I693" s="87">
        <f t="shared" si="51"/>
        <v>0</v>
      </c>
      <c r="J693" s="81"/>
      <c r="K693" s="68">
        <f t="shared" si="53"/>
        <v>0</v>
      </c>
      <c r="L693" s="81"/>
      <c r="M693" s="68">
        <f t="shared" si="54"/>
        <v>0</v>
      </c>
    </row>
    <row r="694" spans="1:13" x14ac:dyDescent="0.25">
      <c r="A694" s="39" t="str">
        <f t="shared" si="52"/>
        <v>FRONTIERHematology/Oncology</v>
      </c>
      <c r="B694" s="67" t="s">
        <v>17</v>
      </c>
      <c r="C694" s="57" t="s">
        <v>60</v>
      </c>
      <c r="D694" s="57" t="s">
        <v>88</v>
      </c>
      <c r="E694" s="81"/>
      <c r="F694" s="81"/>
      <c r="G694" s="81"/>
      <c r="H694" s="87">
        <f t="shared" si="50"/>
        <v>0</v>
      </c>
      <c r="I694" s="87">
        <f t="shared" si="51"/>
        <v>0</v>
      </c>
      <c r="J694" s="81"/>
      <c r="K694" s="68">
        <f t="shared" si="53"/>
        <v>0</v>
      </c>
      <c r="L694" s="81"/>
      <c r="M694" s="68">
        <f t="shared" si="54"/>
        <v>0</v>
      </c>
    </row>
    <row r="695" spans="1:13" x14ac:dyDescent="0.25">
      <c r="A695" s="39" t="str">
        <f t="shared" si="52"/>
        <v>FRONTIERI/T/U</v>
      </c>
      <c r="B695" s="69" t="s">
        <v>18</v>
      </c>
      <c r="C695" s="57" t="s">
        <v>60</v>
      </c>
      <c r="D695" s="57" t="s">
        <v>88</v>
      </c>
      <c r="E695" s="81"/>
      <c r="F695" s="81"/>
      <c r="G695" s="81"/>
      <c r="H695" s="87">
        <f t="shared" si="50"/>
        <v>0</v>
      </c>
      <c r="I695" s="87">
        <f t="shared" si="51"/>
        <v>0</v>
      </c>
      <c r="J695" s="81"/>
      <c r="K695" s="68">
        <f t="shared" si="53"/>
        <v>0</v>
      </c>
      <c r="L695" s="81"/>
      <c r="M695" s="68">
        <f t="shared" si="54"/>
        <v>0</v>
      </c>
    </row>
    <row r="696" spans="1:13" x14ac:dyDescent="0.25">
      <c r="A696" s="39" t="str">
        <f t="shared" si="52"/>
        <v>FRONTIERNeurology</v>
      </c>
      <c r="B696" s="67" t="s">
        <v>19</v>
      </c>
      <c r="C696" s="57" t="s">
        <v>60</v>
      </c>
      <c r="D696" s="57" t="s">
        <v>88</v>
      </c>
      <c r="E696" s="81"/>
      <c r="F696" s="81"/>
      <c r="G696" s="81"/>
      <c r="H696" s="87">
        <f t="shared" si="50"/>
        <v>0</v>
      </c>
      <c r="I696" s="87">
        <f t="shared" si="51"/>
        <v>0</v>
      </c>
      <c r="J696" s="81"/>
      <c r="K696" s="68">
        <f t="shared" si="53"/>
        <v>0</v>
      </c>
      <c r="L696" s="81"/>
      <c r="M696" s="68">
        <f t="shared" si="54"/>
        <v>0</v>
      </c>
    </row>
    <row r="697" spans="1:13" x14ac:dyDescent="0.25">
      <c r="A697" s="39" t="str">
        <f t="shared" si="52"/>
        <v>FRONTIERNeurosurgeons</v>
      </c>
      <c r="B697" s="67" t="s">
        <v>20</v>
      </c>
      <c r="C697" s="57" t="s">
        <v>60</v>
      </c>
      <c r="D697" s="57" t="s">
        <v>88</v>
      </c>
      <c r="E697" s="81"/>
      <c r="F697" s="81"/>
      <c r="G697" s="81"/>
      <c r="H697" s="87">
        <f t="shared" si="50"/>
        <v>0</v>
      </c>
      <c r="I697" s="87">
        <f t="shared" si="51"/>
        <v>0</v>
      </c>
      <c r="J697" s="81"/>
      <c r="K697" s="68">
        <f t="shared" si="53"/>
        <v>0</v>
      </c>
      <c r="L697" s="81"/>
      <c r="M697" s="68">
        <f t="shared" si="54"/>
        <v>0</v>
      </c>
    </row>
    <row r="698" spans="1:13" x14ac:dyDescent="0.25">
      <c r="A698" s="39" t="str">
        <f t="shared" si="52"/>
        <v>FRONTIEROB/Gyn</v>
      </c>
      <c r="B698" s="67" t="s">
        <v>21</v>
      </c>
      <c r="C698" s="57" t="s">
        <v>60</v>
      </c>
      <c r="D698" s="57" t="s">
        <v>88</v>
      </c>
      <c r="E698" s="81"/>
      <c r="F698" s="81"/>
      <c r="G698" s="81"/>
      <c r="H698" s="87">
        <f t="shared" si="50"/>
        <v>0</v>
      </c>
      <c r="I698" s="87">
        <f t="shared" si="51"/>
        <v>0</v>
      </c>
      <c r="J698" s="81"/>
      <c r="K698" s="68">
        <f t="shared" si="53"/>
        <v>0</v>
      </c>
      <c r="L698" s="81"/>
      <c r="M698" s="68">
        <f t="shared" si="54"/>
        <v>0</v>
      </c>
    </row>
    <row r="699" spans="1:13" x14ac:dyDescent="0.25">
      <c r="A699" s="39" t="str">
        <f t="shared" si="52"/>
        <v>FRONTIEROrthopedics</v>
      </c>
      <c r="B699" s="67" t="s">
        <v>22</v>
      </c>
      <c r="C699" s="57" t="s">
        <v>60</v>
      </c>
      <c r="D699" s="57" t="s">
        <v>88</v>
      </c>
      <c r="E699" s="81"/>
      <c r="F699" s="81"/>
      <c r="G699" s="81"/>
      <c r="H699" s="87">
        <f t="shared" si="50"/>
        <v>0</v>
      </c>
      <c r="I699" s="87">
        <f t="shared" si="51"/>
        <v>0</v>
      </c>
      <c r="J699" s="81"/>
      <c r="K699" s="68">
        <f t="shared" si="53"/>
        <v>0</v>
      </c>
      <c r="L699" s="81"/>
      <c r="M699" s="68">
        <f t="shared" si="54"/>
        <v>0</v>
      </c>
    </row>
    <row r="700" spans="1:13" x14ac:dyDescent="0.25">
      <c r="A700" s="39" t="str">
        <f t="shared" si="52"/>
        <v>FRONTIERPediatrics</v>
      </c>
      <c r="B700" s="67" t="s">
        <v>23</v>
      </c>
      <c r="C700" s="57" t="s">
        <v>60</v>
      </c>
      <c r="D700" s="57" t="s">
        <v>88</v>
      </c>
      <c r="E700" s="81"/>
      <c r="F700" s="81"/>
      <c r="G700" s="81"/>
      <c r="H700" s="87">
        <f t="shared" si="50"/>
        <v>0</v>
      </c>
      <c r="I700" s="87">
        <f t="shared" si="51"/>
        <v>0</v>
      </c>
      <c r="J700" s="81"/>
      <c r="K700" s="68">
        <f t="shared" si="53"/>
        <v>0</v>
      </c>
      <c r="L700" s="81"/>
      <c r="M700" s="68">
        <f t="shared" si="54"/>
        <v>0</v>
      </c>
    </row>
    <row r="701" spans="1:13" x14ac:dyDescent="0.25">
      <c r="A701" s="39" t="str">
        <f t="shared" si="52"/>
        <v>FRONTIERPhysician Assistant</v>
      </c>
      <c r="B701" s="67" t="s">
        <v>24</v>
      </c>
      <c r="C701" s="57" t="s">
        <v>60</v>
      </c>
      <c r="D701" s="57" t="s">
        <v>88</v>
      </c>
      <c r="E701" s="81"/>
      <c r="F701" s="81"/>
      <c r="G701" s="81"/>
      <c r="H701" s="87">
        <f t="shared" si="50"/>
        <v>0</v>
      </c>
      <c r="I701" s="87">
        <f t="shared" si="51"/>
        <v>0</v>
      </c>
      <c r="J701" s="81"/>
      <c r="K701" s="68">
        <f t="shared" si="53"/>
        <v>0</v>
      </c>
      <c r="L701" s="81"/>
      <c r="M701" s="68">
        <f t="shared" si="54"/>
        <v>0</v>
      </c>
    </row>
    <row r="702" spans="1:13" x14ac:dyDescent="0.25">
      <c r="A702" s="39" t="str">
        <f t="shared" si="52"/>
        <v>FRONTIERPodiatry</v>
      </c>
      <c r="B702" s="67" t="s">
        <v>25</v>
      </c>
      <c r="C702" s="57" t="s">
        <v>60</v>
      </c>
      <c r="D702" s="57" t="s">
        <v>88</v>
      </c>
      <c r="E702" s="81"/>
      <c r="F702" s="81"/>
      <c r="G702" s="81"/>
      <c r="H702" s="87">
        <f t="shared" si="50"/>
        <v>0</v>
      </c>
      <c r="I702" s="87">
        <f t="shared" si="51"/>
        <v>0</v>
      </c>
      <c r="J702" s="81"/>
      <c r="K702" s="68">
        <f t="shared" si="53"/>
        <v>0</v>
      </c>
      <c r="L702" s="81"/>
      <c r="M702" s="68">
        <f t="shared" si="54"/>
        <v>0</v>
      </c>
    </row>
    <row r="703" spans="1:13" x14ac:dyDescent="0.25">
      <c r="A703" s="39" t="str">
        <f t="shared" si="52"/>
        <v>FRONTIERRheumatology</v>
      </c>
      <c r="B703" s="67" t="s">
        <v>26</v>
      </c>
      <c r="C703" s="57" t="s">
        <v>60</v>
      </c>
      <c r="D703" s="57" t="s">
        <v>88</v>
      </c>
      <c r="E703" s="81"/>
      <c r="F703" s="81"/>
      <c r="G703" s="81"/>
      <c r="H703" s="87">
        <f t="shared" si="50"/>
        <v>0</v>
      </c>
      <c r="I703" s="87">
        <f t="shared" si="51"/>
        <v>0</v>
      </c>
      <c r="J703" s="81"/>
      <c r="K703" s="68">
        <f t="shared" si="53"/>
        <v>0</v>
      </c>
      <c r="L703" s="81"/>
      <c r="M703" s="68">
        <f t="shared" si="54"/>
        <v>0</v>
      </c>
    </row>
    <row r="704" spans="1:13" x14ac:dyDescent="0.25">
      <c r="A704" s="39" t="str">
        <f t="shared" si="52"/>
        <v>FRONTIERSurgeons</v>
      </c>
      <c r="B704" s="67" t="s">
        <v>27</v>
      </c>
      <c r="C704" s="57" t="s">
        <v>60</v>
      </c>
      <c r="D704" s="57" t="s">
        <v>88</v>
      </c>
      <c r="E704" s="81"/>
      <c r="F704" s="81"/>
      <c r="G704" s="81"/>
      <c r="H704" s="87">
        <f t="shared" si="50"/>
        <v>0</v>
      </c>
      <c r="I704" s="87">
        <f t="shared" si="51"/>
        <v>0</v>
      </c>
      <c r="J704" s="81"/>
      <c r="K704" s="68">
        <f t="shared" si="53"/>
        <v>0</v>
      </c>
      <c r="L704" s="81"/>
      <c r="M704" s="68">
        <f t="shared" si="54"/>
        <v>0</v>
      </c>
    </row>
    <row r="705" spans="1:13" x14ac:dyDescent="0.25">
      <c r="A705" s="39" t="str">
        <f t="shared" si="52"/>
        <v>FRONTIERUrology</v>
      </c>
      <c r="B705" s="67" t="s">
        <v>28</v>
      </c>
      <c r="C705" s="57" t="s">
        <v>60</v>
      </c>
      <c r="D705" s="57" t="s">
        <v>88</v>
      </c>
      <c r="E705" s="81"/>
      <c r="F705" s="81"/>
      <c r="G705" s="81"/>
      <c r="H705" s="87">
        <f t="shared" si="50"/>
        <v>0</v>
      </c>
      <c r="I705" s="87">
        <f t="shared" si="51"/>
        <v>0</v>
      </c>
      <c r="J705" s="81"/>
      <c r="K705" s="68">
        <f t="shared" si="53"/>
        <v>0</v>
      </c>
      <c r="L705" s="81"/>
      <c r="M705" s="68">
        <f t="shared" si="54"/>
        <v>0</v>
      </c>
    </row>
    <row r="706" spans="1:13" ht="25" x14ac:dyDescent="0.25">
      <c r="A706" s="39" t="str">
        <f t="shared" si="52"/>
        <v>FRONTIERPCP including Internal Medicine, General Practice, Family Practice</v>
      </c>
      <c r="B706" s="67" t="s">
        <v>4</v>
      </c>
      <c r="C706" s="57" t="s">
        <v>60</v>
      </c>
      <c r="D706" s="57" t="s">
        <v>89</v>
      </c>
      <c r="E706" s="81"/>
      <c r="F706" s="81"/>
      <c r="G706" s="81"/>
      <c r="H706" s="87">
        <f t="shared" si="50"/>
        <v>0</v>
      </c>
      <c r="I706" s="87">
        <f t="shared" si="51"/>
        <v>0</v>
      </c>
      <c r="J706" s="81"/>
      <c r="K706" s="68">
        <f t="shared" si="53"/>
        <v>0</v>
      </c>
      <c r="L706" s="81"/>
      <c r="M706" s="68">
        <f t="shared" si="54"/>
        <v>0</v>
      </c>
    </row>
    <row r="707" spans="1:13" x14ac:dyDescent="0.25">
      <c r="A707" s="39" t="str">
        <f t="shared" si="52"/>
        <v>FRONTIERPharmacies</v>
      </c>
      <c r="B707" s="67" t="s">
        <v>5</v>
      </c>
      <c r="C707" s="57" t="s">
        <v>60</v>
      </c>
      <c r="D707" s="57" t="s">
        <v>89</v>
      </c>
      <c r="E707" s="81"/>
      <c r="F707" s="81"/>
      <c r="G707" s="81"/>
      <c r="H707" s="87">
        <f t="shared" si="50"/>
        <v>0</v>
      </c>
      <c r="I707" s="87">
        <f t="shared" si="51"/>
        <v>0</v>
      </c>
      <c r="J707" s="81"/>
      <c r="K707" s="68">
        <f t="shared" si="53"/>
        <v>0</v>
      </c>
      <c r="L707" s="81"/>
      <c r="M707" s="68">
        <f t="shared" si="54"/>
        <v>0</v>
      </c>
    </row>
    <row r="708" spans="1:13" x14ac:dyDescent="0.25">
      <c r="A708" s="39" t="str">
        <f t="shared" si="52"/>
        <v>FRONTIERFQHC - PCP Only</v>
      </c>
      <c r="B708" s="67" t="s">
        <v>6</v>
      </c>
      <c r="C708" s="57" t="s">
        <v>60</v>
      </c>
      <c r="D708" s="57" t="s">
        <v>89</v>
      </c>
      <c r="E708" s="81"/>
      <c r="F708" s="81"/>
      <c r="G708" s="81"/>
      <c r="H708" s="87">
        <f t="shared" si="50"/>
        <v>0</v>
      </c>
      <c r="I708" s="87">
        <f t="shared" si="51"/>
        <v>0</v>
      </c>
      <c r="J708" s="81"/>
      <c r="K708" s="68">
        <f t="shared" si="53"/>
        <v>0</v>
      </c>
      <c r="L708" s="81"/>
      <c r="M708" s="68">
        <f t="shared" si="54"/>
        <v>0</v>
      </c>
    </row>
    <row r="709" spans="1:13" x14ac:dyDescent="0.25">
      <c r="A709" s="39" t="str">
        <f t="shared" si="52"/>
        <v>FRONTIERCardiology</v>
      </c>
      <c r="B709" s="67" t="s">
        <v>8</v>
      </c>
      <c r="C709" s="57" t="s">
        <v>60</v>
      </c>
      <c r="D709" s="57" t="s">
        <v>89</v>
      </c>
      <c r="E709" s="81"/>
      <c r="F709" s="81"/>
      <c r="G709" s="81"/>
      <c r="H709" s="87">
        <f t="shared" si="50"/>
        <v>0</v>
      </c>
      <c r="I709" s="87">
        <f t="shared" si="51"/>
        <v>0</v>
      </c>
      <c r="J709" s="81"/>
      <c r="K709" s="68">
        <f t="shared" si="53"/>
        <v>0</v>
      </c>
      <c r="L709" s="81"/>
      <c r="M709" s="68">
        <f t="shared" si="54"/>
        <v>0</v>
      </c>
    </row>
    <row r="710" spans="1:13" x14ac:dyDescent="0.25">
      <c r="A710" s="39" t="str">
        <f t="shared" si="52"/>
        <v>FRONTIERCertified Nurse Practitioner</v>
      </c>
      <c r="B710" s="67" t="s">
        <v>9</v>
      </c>
      <c r="C710" s="57" t="s">
        <v>60</v>
      </c>
      <c r="D710" s="57" t="s">
        <v>89</v>
      </c>
      <c r="E710" s="81"/>
      <c r="F710" s="81"/>
      <c r="G710" s="81"/>
      <c r="H710" s="87">
        <f t="shared" si="50"/>
        <v>0</v>
      </c>
      <c r="I710" s="87">
        <f t="shared" si="51"/>
        <v>0</v>
      </c>
      <c r="J710" s="81"/>
      <c r="K710" s="68">
        <f t="shared" si="53"/>
        <v>0</v>
      </c>
      <c r="L710" s="81"/>
      <c r="M710" s="68">
        <f t="shared" si="54"/>
        <v>0</v>
      </c>
    </row>
    <row r="711" spans="1:13" x14ac:dyDescent="0.25">
      <c r="A711" s="39" t="str">
        <f t="shared" si="52"/>
        <v>FRONTIERCertified Midwives</v>
      </c>
      <c r="B711" s="67" t="s">
        <v>10</v>
      </c>
      <c r="C711" s="57" t="s">
        <v>60</v>
      </c>
      <c r="D711" s="57" t="s">
        <v>89</v>
      </c>
      <c r="E711" s="81"/>
      <c r="F711" s="81"/>
      <c r="G711" s="81"/>
      <c r="H711" s="87">
        <f t="shared" si="50"/>
        <v>0</v>
      </c>
      <c r="I711" s="87">
        <f t="shared" si="51"/>
        <v>0</v>
      </c>
      <c r="J711" s="81"/>
      <c r="K711" s="68">
        <f t="shared" si="53"/>
        <v>0</v>
      </c>
      <c r="L711" s="81"/>
      <c r="M711" s="68">
        <f t="shared" si="54"/>
        <v>0</v>
      </c>
    </row>
    <row r="712" spans="1:13" x14ac:dyDescent="0.25">
      <c r="A712" s="39" t="str">
        <f t="shared" si="52"/>
        <v>FRONTIERDermatology</v>
      </c>
      <c r="B712" s="67" t="s">
        <v>11</v>
      </c>
      <c r="C712" s="57" t="s">
        <v>60</v>
      </c>
      <c r="D712" s="57" t="s">
        <v>89</v>
      </c>
      <c r="E712" s="81"/>
      <c r="F712" s="81"/>
      <c r="G712" s="81"/>
      <c r="H712" s="87">
        <f t="shared" si="50"/>
        <v>0</v>
      </c>
      <c r="I712" s="87">
        <f t="shared" si="51"/>
        <v>0</v>
      </c>
      <c r="J712" s="81"/>
      <c r="K712" s="68">
        <f t="shared" si="53"/>
        <v>0</v>
      </c>
      <c r="L712" s="81"/>
      <c r="M712" s="68">
        <f t="shared" si="54"/>
        <v>0</v>
      </c>
    </row>
    <row r="713" spans="1:13" x14ac:dyDescent="0.25">
      <c r="A713" s="39" t="str">
        <f t="shared" si="52"/>
        <v>FRONTIERDental</v>
      </c>
      <c r="B713" s="67" t="s">
        <v>12</v>
      </c>
      <c r="C713" s="57" t="s">
        <v>60</v>
      </c>
      <c r="D713" s="57" t="s">
        <v>89</v>
      </c>
      <c r="E713" s="81"/>
      <c r="F713" s="81"/>
      <c r="G713" s="81"/>
      <c r="H713" s="87">
        <f t="shared" si="50"/>
        <v>0</v>
      </c>
      <c r="I713" s="87">
        <f t="shared" si="51"/>
        <v>0</v>
      </c>
      <c r="J713" s="81"/>
      <c r="K713" s="68">
        <f t="shared" si="53"/>
        <v>0</v>
      </c>
      <c r="L713" s="81"/>
      <c r="M713" s="68">
        <f t="shared" si="54"/>
        <v>0</v>
      </c>
    </row>
    <row r="714" spans="1:13" x14ac:dyDescent="0.25">
      <c r="A714" s="39" t="str">
        <f t="shared" si="52"/>
        <v>FRONTIEREndocrinology</v>
      </c>
      <c r="B714" s="67" t="s">
        <v>13</v>
      </c>
      <c r="C714" s="57" t="s">
        <v>60</v>
      </c>
      <c r="D714" s="57" t="s">
        <v>89</v>
      </c>
      <c r="E714" s="81"/>
      <c r="F714" s="81"/>
      <c r="G714" s="81"/>
      <c r="H714" s="87">
        <f t="shared" ref="H714:H777" si="55">F714+G714</f>
        <v>0</v>
      </c>
      <c r="I714" s="87">
        <f t="shared" ref="I714:I777" si="56">J714+L714</f>
        <v>0</v>
      </c>
      <c r="J714" s="81"/>
      <c r="K714" s="68">
        <f t="shared" si="53"/>
        <v>0</v>
      </c>
      <c r="L714" s="81"/>
      <c r="M714" s="68">
        <f t="shared" si="54"/>
        <v>0</v>
      </c>
    </row>
    <row r="715" spans="1:13" x14ac:dyDescent="0.25">
      <c r="A715" s="39" t="str">
        <f t="shared" ref="A715:A778" si="57">C715&amp;B715</f>
        <v>FRONTIERENT</v>
      </c>
      <c r="B715" s="67" t="s">
        <v>14</v>
      </c>
      <c r="C715" s="57" t="s">
        <v>60</v>
      </c>
      <c r="D715" s="57" t="s">
        <v>89</v>
      </c>
      <c r="E715" s="81"/>
      <c r="F715" s="81"/>
      <c r="G715" s="81"/>
      <c r="H715" s="87">
        <f t="shared" si="55"/>
        <v>0</v>
      </c>
      <c r="I715" s="87">
        <f t="shared" si="56"/>
        <v>0</v>
      </c>
      <c r="J715" s="81"/>
      <c r="K715" s="68">
        <f t="shared" ref="K715:K778" si="58">IFERROR(ROUND(J715/$I715,3),0)</f>
        <v>0</v>
      </c>
      <c r="L715" s="81"/>
      <c r="M715" s="68">
        <f t="shared" ref="M715:M778" si="59">IFERROR(ROUND(L715/$I715,3),0)</f>
        <v>0</v>
      </c>
    </row>
    <row r="716" spans="1:13" x14ac:dyDescent="0.25">
      <c r="A716" s="39" t="str">
        <f t="shared" si="57"/>
        <v>FRONTIERFQHC</v>
      </c>
      <c r="B716" s="67" t="s">
        <v>15</v>
      </c>
      <c r="C716" s="57" t="s">
        <v>60</v>
      </c>
      <c r="D716" s="57" t="s">
        <v>89</v>
      </c>
      <c r="E716" s="81"/>
      <c r="F716" s="81"/>
      <c r="G716" s="81"/>
      <c r="H716" s="87">
        <f t="shared" si="55"/>
        <v>0</v>
      </c>
      <c r="I716" s="87">
        <f t="shared" si="56"/>
        <v>0</v>
      </c>
      <c r="J716" s="81"/>
      <c r="K716" s="68">
        <f t="shared" si="58"/>
        <v>0</v>
      </c>
      <c r="L716" s="81"/>
      <c r="M716" s="68">
        <f t="shared" si="59"/>
        <v>0</v>
      </c>
    </row>
    <row r="717" spans="1:13" x14ac:dyDescent="0.25">
      <c r="A717" s="39" t="str">
        <f t="shared" si="57"/>
        <v>FRONTIERRHC</v>
      </c>
      <c r="B717" s="69" t="s">
        <v>16</v>
      </c>
      <c r="C717" s="57" t="s">
        <v>60</v>
      </c>
      <c r="D717" s="57" t="s">
        <v>89</v>
      </c>
      <c r="E717" s="81"/>
      <c r="F717" s="81"/>
      <c r="G717" s="81"/>
      <c r="H717" s="87">
        <f t="shared" si="55"/>
        <v>0</v>
      </c>
      <c r="I717" s="87">
        <f t="shared" si="56"/>
        <v>0</v>
      </c>
      <c r="J717" s="81"/>
      <c r="K717" s="68">
        <f t="shared" si="58"/>
        <v>0</v>
      </c>
      <c r="L717" s="81"/>
      <c r="M717" s="68">
        <f t="shared" si="59"/>
        <v>0</v>
      </c>
    </row>
    <row r="718" spans="1:13" x14ac:dyDescent="0.25">
      <c r="A718" s="39" t="str">
        <f t="shared" si="57"/>
        <v>FRONTIERHematology/Oncology</v>
      </c>
      <c r="B718" s="67" t="s">
        <v>17</v>
      </c>
      <c r="C718" s="57" t="s">
        <v>60</v>
      </c>
      <c r="D718" s="57" t="s">
        <v>89</v>
      </c>
      <c r="E718" s="81"/>
      <c r="F718" s="81"/>
      <c r="G718" s="81"/>
      <c r="H718" s="87">
        <f t="shared" si="55"/>
        <v>0</v>
      </c>
      <c r="I718" s="87">
        <f t="shared" si="56"/>
        <v>0</v>
      </c>
      <c r="J718" s="81"/>
      <c r="K718" s="68">
        <f t="shared" si="58"/>
        <v>0</v>
      </c>
      <c r="L718" s="81"/>
      <c r="M718" s="68">
        <f t="shared" si="59"/>
        <v>0</v>
      </c>
    </row>
    <row r="719" spans="1:13" x14ac:dyDescent="0.25">
      <c r="A719" s="39" t="str">
        <f t="shared" si="57"/>
        <v>FRONTIERI/T/U</v>
      </c>
      <c r="B719" s="69" t="s">
        <v>18</v>
      </c>
      <c r="C719" s="57" t="s">
        <v>60</v>
      </c>
      <c r="D719" s="57" t="s">
        <v>89</v>
      </c>
      <c r="E719" s="81"/>
      <c r="F719" s="81"/>
      <c r="G719" s="81"/>
      <c r="H719" s="87">
        <f t="shared" si="55"/>
        <v>0</v>
      </c>
      <c r="I719" s="87">
        <f t="shared" si="56"/>
        <v>0</v>
      </c>
      <c r="J719" s="81"/>
      <c r="K719" s="68">
        <f t="shared" si="58"/>
        <v>0</v>
      </c>
      <c r="L719" s="81"/>
      <c r="M719" s="68">
        <f t="shared" si="59"/>
        <v>0</v>
      </c>
    </row>
    <row r="720" spans="1:13" x14ac:dyDescent="0.25">
      <c r="A720" s="39" t="str">
        <f t="shared" si="57"/>
        <v>FRONTIERNeurology</v>
      </c>
      <c r="B720" s="67" t="s">
        <v>19</v>
      </c>
      <c r="C720" s="57" t="s">
        <v>60</v>
      </c>
      <c r="D720" s="57" t="s">
        <v>89</v>
      </c>
      <c r="E720" s="81"/>
      <c r="F720" s="81"/>
      <c r="G720" s="81"/>
      <c r="H720" s="87">
        <f t="shared" si="55"/>
        <v>0</v>
      </c>
      <c r="I720" s="87">
        <f t="shared" si="56"/>
        <v>0</v>
      </c>
      <c r="J720" s="81"/>
      <c r="K720" s="68">
        <f t="shared" si="58"/>
        <v>0</v>
      </c>
      <c r="L720" s="81"/>
      <c r="M720" s="68">
        <f t="shared" si="59"/>
        <v>0</v>
      </c>
    </row>
    <row r="721" spans="1:13" x14ac:dyDescent="0.25">
      <c r="A721" s="39" t="str">
        <f t="shared" si="57"/>
        <v>FRONTIERNeurosurgeons</v>
      </c>
      <c r="B721" s="67" t="s">
        <v>20</v>
      </c>
      <c r="C721" s="57" t="s">
        <v>60</v>
      </c>
      <c r="D721" s="57" t="s">
        <v>89</v>
      </c>
      <c r="E721" s="81"/>
      <c r="F721" s="81"/>
      <c r="G721" s="81"/>
      <c r="H721" s="87">
        <f t="shared" si="55"/>
        <v>0</v>
      </c>
      <c r="I721" s="87">
        <f t="shared" si="56"/>
        <v>0</v>
      </c>
      <c r="J721" s="81"/>
      <c r="K721" s="68">
        <f t="shared" si="58"/>
        <v>0</v>
      </c>
      <c r="L721" s="81"/>
      <c r="M721" s="68">
        <f t="shared" si="59"/>
        <v>0</v>
      </c>
    </row>
    <row r="722" spans="1:13" x14ac:dyDescent="0.25">
      <c r="A722" s="39" t="str">
        <f t="shared" si="57"/>
        <v>FRONTIEROB/Gyn</v>
      </c>
      <c r="B722" s="67" t="s">
        <v>21</v>
      </c>
      <c r="C722" s="57" t="s">
        <v>60</v>
      </c>
      <c r="D722" s="57" t="s">
        <v>89</v>
      </c>
      <c r="E722" s="81"/>
      <c r="F722" s="81"/>
      <c r="G722" s="81"/>
      <c r="H722" s="87">
        <f t="shared" si="55"/>
        <v>0</v>
      </c>
      <c r="I722" s="87">
        <f t="shared" si="56"/>
        <v>0</v>
      </c>
      <c r="J722" s="81"/>
      <c r="K722" s="68">
        <f t="shared" si="58"/>
        <v>0</v>
      </c>
      <c r="L722" s="81"/>
      <c r="M722" s="68">
        <f t="shared" si="59"/>
        <v>0</v>
      </c>
    </row>
    <row r="723" spans="1:13" x14ac:dyDescent="0.25">
      <c r="A723" s="39" t="str">
        <f t="shared" si="57"/>
        <v>FRONTIEROrthopedics</v>
      </c>
      <c r="B723" s="67" t="s">
        <v>22</v>
      </c>
      <c r="C723" s="57" t="s">
        <v>60</v>
      </c>
      <c r="D723" s="57" t="s">
        <v>89</v>
      </c>
      <c r="E723" s="81"/>
      <c r="F723" s="81"/>
      <c r="G723" s="81"/>
      <c r="H723" s="87">
        <f t="shared" si="55"/>
        <v>0</v>
      </c>
      <c r="I723" s="87">
        <f t="shared" si="56"/>
        <v>0</v>
      </c>
      <c r="J723" s="81"/>
      <c r="K723" s="68">
        <f t="shared" si="58"/>
        <v>0</v>
      </c>
      <c r="L723" s="81"/>
      <c r="M723" s="68">
        <f t="shared" si="59"/>
        <v>0</v>
      </c>
    </row>
    <row r="724" spans="1:13" x14ac:dyDescent="0.25">
      <c r="A724" s="39" t="str">
        <f t="shared" si="57"/>
        <v>FRONTIERPediatrics</v>
      </c>
      <c r="B724" s="67" t="s">
        <v>23</v>
      </c>
      <c r="C724" s="57" t="s">
        <v>60</v>
      </c>
      <c r="D724" s="57" t="s">
        <v>89</v>
      </c>
      <c r="E724" s="81"/>
      <c r="F724" s="81"/>
      <c r="G724" s="81"/>
      <c r="H724" s="87">
        <f t="shared" si="55"/>
        <v>0</v>
      </c>
      <c r="I724" s="87">
        <f t="shared" si="56"/>
        <v>0</v>
      </c>
      <c r="J724" s="81"/>
      <c r="K724" s="68">
        <f t="shared" si="58"/>
        <v>0</v>
      </c>
      <c r="L724" s="81"/>
      <c r="M724" s="68">
        <f t="shared" si="59"/>
        <v>0</v>
      </c>
    </row>
    <row r="725" spans="1:13" x14ac:dyDescent="0.25">
      <c r="A725" s="39" t="str">
        <f t="shared" si="57"/>
        <v>FRONTIERPhysician Assistant</v>
      </c>
      <c r="B725" s="67" t="s">
        <v>24</v>
      </c>
      <c r="C725" s="57" t="s">
        <v>60</v>
      </c>
      <c r="D725" s="57" t="s">
        <v>89</v>
      </c>
      <c r="E725" s="81"/>
      <c r="F725" s="81"/>
      <c r="G725" s="81"/>
      <c r="H725" s="87">
        <f t="shared" si="55"/>
        <v>0</v>
      </c>
      <c r="I725" s="87">
        <f t="shared" si="56"/>
        <v>0</v>
      </c>
      <c r="J725" s="81"/>
      <c r="K725" s="68">
        <f t="shared" si="58"/>
        <v>0</v>
      </c>
      <c r="L725" s="81"/>
      <c r="M725" s="68">
        <f t="shared" si="59"/>
        <v>0</v>
      </c>
    </row>
    <row r="726" spans="1:13" x14ac:dyDescent="0.25">
      <c r="A726" s="39" t="str">
        <f t="shared" si="57"/>
        <v>FRONTIERPodiatry</v>
      </c>
      <c r="B726" s="67" t="s">
        <v>25</v>
      </c>
      <c r="C726" s="57" t="s">
        <v>60</v>
      </c>
      <c r="D726" s="57" t="s">
        <v>89</v>
      </c>
      <c r="E726" s="81"/>
      <c r="F726" s="81"/>
      <c r="G726" s="81"/>
      <c r="H726" s="87">
        <f t="shared" si="55"/>
        <v>0</v>
      </c>
      <c r="I726" s="87">
        <f t="shared" si="56"/>
        <v>0</v>
      </c>
      <c r="J726" s="81"/>
      <c r="K726" s="68">
        <f t="shared" si="58"/>
        <v>0</v>
      </c>
      <c r="L726" s="81"/>
      <c r="M726" s="68">
        <f t="shared" si="59"/>
        <v>0</v>
      </c>
    </row>
    <row r="727" spans="1:13" x14ac:dyDescent="0.25">
      <c r="A727" s="39" t="str">
        <f t="shared" si="57"/>
        <v>FRONTIERRheumatology</v>
      </c>
      <c r="B727" s="67" t="s">
        <v>26</v>
      </c>
      <c r="C727" s="57" t="s">
        <v>60</v>
      </c>
      <c r="D727" s="57" t="s">
        <v>89</v>
      </c>
      <c r="E727" s="81"/>
      <c r="F727" s="81"/>
      <c r="G727" s="81"/>
      <c r="H727" s="87">
        <f t="shared" si="55"/>
        <v>0</v>
      </c>
      <c r="I727" s="87">
        <f t="shared" si="56"/>
        <v>0</v>
      </c>
      <c r="J727" s="81"/>
      <c r="K727" s="68">
        <f t="shared" si="58"/>
        <v>0</v>
      </c>
      <c r="L727" s="81"/>
      <c r="M727" s="68">
        <f t="shared" si="59"/>
        <v>0</v>
      </c>
    </row>
    <row r="728" spans="1:13" x14ac:dyDescent="0.25">
      <c r="A728" s="39" t="str">
        <f t="shared" si="57"/>
        <v>FRONTIERSurgeons</v>
      </c>
      <c r="B728" s="67" t="s">
        <v>27</v>
      </c>
      <c r="C728" s="57" t="s">
        <v>60</v>
      </c>
      <c r="D728" s="57" t="s">
        <v>89</v>
      </c>
      <c r="E728" s="81"/>
      <c r="F728" s="81"/>
      <c r="G728" s="81"/>
      <c r="H728" s="87">
        <f t="shared" si="55"/>
        <v>0</v>
      </c>
      <c r="I728" s="87">
        <f t="shared" si="56"/>
        <v>0</v>
      </c>
      <c r="J728" s="81"/>
      <c r="K728" s="68">
        <f t="shared" si="58"/>
        <v>0</v>
      </c>
      <c r="L728" s="81"/>
      <c r="M728" s="68">
        <f t="shared" si="59"/>
        <v>0</v>
      </c>
    </row>
    <row r="729" spans="1:13" x14ac:dyDescent="0.25">
      <c r="A729" s="39" t="str">
        <f t="shared" si="57"/>
        <v>FRONTIERUrology</v>
      </c>
      <c r="B729" s="67" t="s">
        <v>28</v>
      </c>
      <c r="C729" s="57" t="s">
        <v>60</v>
      </c>
      <c r="D729" s="57" t="s">
        <v>89</v>
      </c>
      <c r="E729" s="81"/>
      <c r="F729" s="81"/>
      <c r="G729" s="81"/>
      <c r="H729" s="87">
        <f t="shared" si="55"/>
        <v>0</v>
      </c>
      <c r="I729" s="87">
        <f t="shared" si="56"/>
        <v>0</v>
      </c>
      <c r="J729" s="81"/>
      <c r="K729" s="68">
        <f t="shared" si="58"/>
        <v>0</v>
      </c>
      <c r="L729" s="81"/>
      <c r="M729" s="68">
        <f t="shared" si="59"/>
        <v>0</v>
      </c>
    </row>
    <row r="730" spans="1:13" ht="25" x14ac:dyDescent="0.25">
      <c r="A730" s="39" t="str">
        <f t="shared" si="57"/>
        <v>FRONTIERPCP including Internal Medicine, General Practice, Family Practice</v>
      </c>
      <c r="B730" s="67" t="s">
        <v>4</v>
      </c>
      <c r="C730" s="57" t="s">
        <v>60</v>
      </c>
      <c r="D730" s="57" t="s">
        <v>167</v>
      </c>
      <c r="E730" s="81"/>
      <c r="F730" s="81"/>
      <c r="G730" s="81"/>
      <c r="H730" s="87">
        <f t="shared" si="55"/>
        <v>0</v>
      </c>
      <c r="I730" s="87">
        <f t="shared" si="56"/>
        <v>0</v>
      </c>
      <c r="J730" s="81"/>
      <c r="K730" s="68">
        <f t="shared" si="58"/>
        <v>0</v>
      </c>
      <c r="L730" s="81"/>
      <c r="M730" s="68">
        <f t="shared" si="59"/>
        <v>0</v>
      </c>
    </row>
    <row r="731" spans="1:13" x14ac:dyDescent="0.25">
      <c r="A731" s="39" t="str">
        <f t="shared" si="57"/>
        <v>FRONTIERPharmacies</v>
      </c>
      <c r="B731" s="67" t="s">
        <v>5</v>
      </c>
      <c r="C731" s="57" t="s">
        <v>60</v>
      </c>
      <c r="D731" s="57" t="s">
        <v>167</v>
      </c>
      <c r="E731" s="81"/>
      <c r="F731" s="81"/>
      <c r="G731" s="81"/>
      <c r="H731" s="87">
        <f t="shared" si="55"/>
        <v>0</v>
      </c>
      <c r="I731" s="87">
        <f t="shared" si="56"/>
        <v>0</v>
      </c>
      <c r="J731" s="81"/>
      <c r="K731" s="68">
        <f t="shared" si="58"/>
        <v>0</v>
      </c>
      <c r="L731" s="81"/>
      <c r="M731" s="68">
        <f t="shared" si="59"/>
        <v>0</v>
      </c>
    </row>
    <row r="732" spans="1:13" x14ac:dyDescent="0.25">
      <c r="A732" s="39" t="str">
        <f t="shared" si="57"/>
        <v>FRONTIERFQHC - PCP Only</v>
      </c>
      <c r="B732" s="67" t="s">
        <v>6</v>
      </c>
      <c r="C732" s="57" t="s">
        <v>60</v>
      </c>
      <c r="D732" s="57" t="s">
        <v>167</v>
      </c>
      <c r="E732" s="81"/>
      <c r="F732" s="81"/>
      <c r="G732" s="81"/>
      <c r="H732" s="87">
        <f t="shared" si="55"/>
        <v>0</v>
      </c>
      <c r="I732" s="87">
        <f t="shared" si="56"/>
        <v>0</v>
      </c>
      <c r="J732" s="81"/>
      <c r="K732" s="68">
        <f t="shared" si="58"/>
        <v>0</v>
      </c>
      <c r="L732" s="81"/>
      <c r="M732" s="68">
        <f t="shared" si="59"/>
        <v>0</v>
      </c>
    </row>
    <row r="733" spans="1:13" x14ac:dyDescent="0.25">
      <c r="A733" s="39" t="str">
        <f t="shared" si="57"/>
        <v>FRONTIERCardiology</v>
      </c>
      <c r="B733" s="67" t="s">
        <v>8</v>
      </c>
      <c r="C733" s="57" t="s">
        <v>60</v>
      </c>
      <c r="D733" s="57" t="s">
        <v>167</v>
      </c>
      <c r="E733" s="81"/>
      <c r="F733" s="81"/>
      <c r="G733" s="81"/>
      <c r="H733" s="87">
        <f t="shared" si="55"/>
        <v>0</v>
      </c>
      <c r="I733" s="87">
        <f t="shared" si="56"/>
        <v>0</v>
      </c>
      <c r="J733" s="81"/>
      <c r="K733" s="68">
        <f t="shared" si="58"/>
        <v>0</v>
      </c>
      <c r="L733" s="81"/>
      <c r="M733" s="68">
        <f t="shared" si="59"/>
        <v>0</v>
      </c>
    </row>
    <row r="734" spans="1:13" x14ac:dyDescent="0.25">
      <c r="A734" s="39" t="str">
        <f t="shared" si="57"/>
        <v>FRONTIERCertified Nurse Practitioner</v>
      </c>
      <c r="B734" s="67" t="s">
        <v>9</v>
      </c>
      <c r="C734" s="57" t="s">
        <v>60</v>
      </c>
      <c r="D734" s="57" t="s">
        <v>167</v>
      </c>
      <c r="E734" s="81"/>
      <c r="F734" s="81"/>
      <c r="G734" s="81"/>
      <c r="H734" s="87">
        <f t="shared" si="55"/>
        <v>0</v>
      </c>
      <c r="I734" s="87">
        <f t="shared" si="56"/>
        <v>0</v>
      </c>
      <c r="J734" s="81"/>
      <c r="K734" s="68">
        <f t="shared" si="58"/>
        <v>0</v>
      </c>
      <c r="L734" s="81"/>
      <c r="M734" s="68">
        <f t="shared" si="59"/>
        <v>0</v>
      </c>
    </row>
    <row r="735" spans="1:13" x14ac:dyDescent="0.25">
      <c r="A735" s="39" t="str">
        <f t="shared" si="57"/>
        <v>FRONTIERCertified Midwives</v>
      </c>
      <c r="B735" s="67" t="s">
        <v>10</v>
      </c>
      <c r="C735" s="57" t="s">
        <v>60</v>
      </c>
      <c r="D735" s="57" t="s">
        <v>167</v>
      </c>
      <c r="E735" s="81"/>
      <c r="F735" s="81"/>
      <c r="G735" s="81"/>
      <c r="H735" s="87">
        <f t="shared" si="55"/>
        <v>0</v>
      </c>
      <c r="I735" s="87">
        <f t="shared" si="56"/>
        <v>0</v>
      </c>
      <c r="J735" s="81"/>
      <c r="K735" s="68">
        <f t="shared" si="58"/>
        <v>0</v>
      </c>
      <c r="L735" s="81"/>
      <c r="M735" s="68">
        <f t="shared" si="59"/>
        <v>0</v>
      </c>
    </row>
    <row r="736" spans="1:13" x14ac:dyDescent="0.25">
      <c r="A736" s="39" t="str">
        <f t="shared" si="57"/>
        <v>FRONTIERDermatology</v>
      </c>
      <c r="B736" s="67" t="s">
        <v>11</v>
      </c>
      <c r="C736" s="57" t="s">
        <v>60</v>
      </c>
      <c r="D736" s="57" t="s">
        <v>167</v>
      </c>
      <c r="E736" s="81"/>
      <c r="F736" s="81"/>
      <c r="G736" s="81"/>
      <c r="H736" s="87">
        <f t="shared" si="55"/>
        <v>0</v>
      </c>
      <c r="I736" s="87">
        <f t="shared" si="56"/>
        <v>0</v>
      </c>
      <c r="J736" s="81"/>
      <c r="K736" s="68">
        <f t="shared" si="58"/>
        <v>0</v>
      </c>
      <c r="L736" s="81"/>
      <c r="M736" s="68">
        <f t="shared" si="59"/>
        <v>0</v>
      </c>
    </row>
    <row r="737" spans="1:13" x14ac:dyDescent="0.25">
      <c r="A737" s="39" t="str">
        <f t="shared" si="57"/>
        <v>FRONTIERDental</v>
      </c>
      <c r="B737" s="67" t="s">
        <v>12</v>
      </c>
      <c r="C737" s="57" t="s">
        <v>60</v>
      </c>
      <c r="D737" s="57" t="s">
        <v>167</v>
      </c>
      <c r="E737" s="81"/>
      <c r="F737" s="81"/>
      <c r="G737" s="81"/>
      <c r="H737" s="87">
        <f t="shared" si="55"/>
        <v>0</v>
      </c>
      <c r="I737" s="87">
        <f t="shared" si="56"/>
        <v>0</v>
      </c>
      <c r="J737" s="81"/>
      <c r="K737" s="68">
        <f t="shared" si="58"/>
        <v>0</v>
      </c>
      <c r="L737" s="81"/>
      <c r="M737" s="68">
        <f t="shared" si="59"/>
        <v>0</v>
      </c>
    </row>
    <row r="738" spans="1:13" x14ac:dyDescent="0.25">
      <c r="A738" s="39" t="str">
        <f t="shared" si="57"/>
        <v>FRONTIEREndocrinology</v>
      </c>
      <c r="B738" s="67" t="s">
        <v>13</v>
      </c>
      <c r="C738" s="57" t="s">
        <v>60</v>
      </c>
      <c r="D738" s="57" t="s">
        <v>167</v>
      </c>
      <c r="E738" s="81"/>
      <c r="F738" s="81"/>
      <c r="G738" s="81"/>
      <c r="H738" s="87">
        <f t="shared" si="55"/>
        <v>0</v>
      </c>
      <c r="I738" s="87">
        <f t="shared" si="56"/>
        <v>0</v>
      </c>
      <c r="J738" s="81"/>
      <c r="K738" s="68">
        <f t="shared" si="58"/>
        <v>0</v>
      </c>
      <c r="L738" s="81"/>
      <c r="M738" s="68">
        <f t="shared" si="59"/>
        <v>0</v>
      </c>
    </row>
    <row r="739" spans="1:13" x14ac:dyDescent="0.25">
      <c r="A739" s="39" t="str">
        <f t="shared" si="57"/>
        <v>FRONTIERENT</v>
      </c>
      <c r="B739" s="67" t="s">
        <v>14</v>
      </c>
      <c r="C739" s="57" t="s">
        <v>60</v>
      </c>
      <c r="D739" s="57" t="s">
        <v>167</v>
      </c>
      <c r="E739" s="81"/>
      <c r="F739" s="81"/>
      <c r="G739" s="81"/>
      <c r="H739" s="87">
        <f t="shared" si="55"/>
        <v>0</v>
      </c>
      <c r="I739" s="87">
        <f t="shared" si="56"/>
        <v>0</v>
      </c>
      <c r="J739" s="81"/>
      <c r="K739" s="68">
        <f t="shared" si="58"/>
        <v>0</v>
      </c>
      <c r="L739" s="81"/>
      <c r="M739" s="68">
        <f t="shared" si="59"/>
        <v>0</v>
      </c>
    </row>
    <row r="740" spans="1:13" x14ac:dyDescent="0.25">
      <c r="A740" s="39" t="str">
        <f t="shared" si="57"/>
        <v>FRONTIERFQHC</v>
      </c>
      <c r="B740" s="67" t="s">
        <v>15</v>
      </c>
      <c r="C740" s="57" t="s">
        <v>60</v>
      </c>
      <c r="D740" s="57" t="s">
        <v>167</v>
      </c>
      <c r="E740" s="81"/>
      <c r="F740" s="81"/>
      <c r="G740" s="81"/>
      <c r="H740" s="87">
        <f t="shared" si="55"/>
        <v>0</v>
      </c>
      <c r="I740" s="87">
        <f t="shared" si="56"/>
        <v>0</v>
      </c>
      <c r="J740" s="81"/>
      <c r="K740" s="68">
        <f t="shared" si="58"/>
        <v>0</v>
      </c>
      <c r="L740" s="81"/>
      <c r="M740" s="68">
        <f t="shared" si="59"/>
        <v>0</v>
      </c>
    </row>
    <row r="741" spans="1:13" x14ac:dyDescent="0.25">
      <c r="A741" s="39" t="str">
        <f t="shared" si="57"/>
        <v>FRONTIERRHC</v>
      </c>
      <c r="B741" s="69" t="s">
        <v>16</v>
      </c>
      <c r="C741" s="57" t="s">
        <v>60</v>
      </c>
      <c r="D741" s="57" t="s">
        <v>167</v>
      </c>
      <c r="E741" s="81"/>
      <c r="F741" s="81"/>
      <c r="G741" s="81"/>
      <c r="H741" s="87">
        <f t="shared" si="55"/>
        <v>0</v>
      </c>
      <c r="I741" s="87">
        <f t="shared" si="56"/>
        <v>0</v>
      </c>
      <c r="J741" s="81"/>
      <c r="K741" s="68">
        <f t="shared" si="58"/>
        <v>0</v>
      </c>
      <c r="L741" s="81"/>
      <c r="M741" s="68">
        <f t="shared" si="59"/>
        <v>0</v>
      </c>
    </row>
    <row r="742" spans="1:13" x14ac:dyDescent="0.25">
      <c r="A742" s="39" t="str">
        <f t="shared" si="57"/>
        <v>FRONTIERHematology/Oncology</v>
      </c>
      <c r="B742" s="67" t="s">
        <v>17</v>
      </c>
      <c r="C742" s="57" t="s">
        <v>60</v>
      </c>
      <c r="D742" s="57" t="s">
        <v>167</v>
      </c>
      <c r="E742" s="81"/>
      <c r="F742" s="81"/>
      <c r="G742" s="81"/>
      <c r="H742" s="87">
        <f t="shared" si="55"/>
        <v>0</v>
      </c>
      <c r="I742" s="87">
        <f t="shared" si="56"/>
        <v>0</v>
      </c>
      <c r="J742" s="81"/>
      <c r="K742" s="68">
        <f t="shared" si="58"/>
        <v>0</v>
      </c>
      <c r="L742" s="81"/>
      <c r="M742" s="68">
        <f t="shared" si="59"/>
        <v>0</v>
      </c>
    </row>
    <row r="743" spans="1:13" x14ac:dyDescent="0.25">
      <c r="A743" s="39" t="str">
        <f t="shared" si="57"/>
        <v>FRONTIERI/T/U</v>
      </c>
      <c r="B743" s="69" t="s">
        <v>18</v>
      </c>
      <c r="C743" s="57" t="s">
        <v>60</v>
      </c>
      <c r="D743" s="57" t="s">
        <v>167</v>
      </c>
      <c r="E743" s="81"/>
      <c r="F743" s="81"/>
      <c r="G743" s="81"/>
      <c r="H743" s="87">
        <f t="shared" si="55"/>
        <v>0</v>
      </c>
      <c r="I743" s="87">
        <f t="shared" si="56"/>
        <v>0</v>
      </c>
      <c r="J743" s="81"/>
      <c r="K743" s="68">
        <f t="shared" si="58"/>
        <v>0</v>
      </c>
      <c r="L743" s="81"/>
      <c r="M743" s="68">
        <f t="shared" si="59"/>
        <v>0</v>
      </c>
    </row>
    <row r="744" spans="1:13" x14ac:dyDescent="0.25">
      <c r="A744" s="39" t="str">
        <f t="shared" si="57"/>
        <v>FRONTIERNeurology</v>
      </c>
      <c r="B744" s="67" t="s">
        <v>19</v>
      </c>
      <c r="C744" s="57" t="s">
        <v>60</v>
      </c>
      <c r="D744" s="57" t="s">
        <v>167</v>
      </c>
      <c r="E744" s="81"/>
      <c r="F744" s="81"/>
      <c r="G744" s="81"/>
      <c r="H744" s="87">
        <f t="shared" si="55"/>
        <v>0</v>
      </c>
      <c r="I744" s="87">
        <f t="shared" si="56"/>
        <v>0</v>
      </c>
      <c r="J744" s="81"/>
      <c r="K744" s="68">
        <f t="shared" si="58"/>
        <v>0</v>
      </c>
      <c r="L744" s="81"/>
      <c r="M744" s="68">
        <f t="shared" si="59"/>
        <v>0</v>
      </c>
    </row>
    <row r="745" spans="1:13" x14ac:dyDescent="0.25">
      <c r="A745" s="39" t="str">
        <f t="shared" si="57"/>
        <v>FRONTIERNeurosurgeons</v>
      </c>
      <c r="B745" s="67" t="s">
        <v>20</v>
      </c>
      <c r="C745" s="57" t="s">
        <v>60</v>
      </c>
      <c r="D745" s="57" t="s">
        <v>167</v>
      </c>
      <c r="E745" s="81"/>
      <c r="F745" s="81"/>
      <c r="G745" s="81"/>
      <c r="H745" s="87">
        <f t="shared" si="55"/>
        <v>0</v>
      </c>
      <c r="I745" s="87">
        <f t="shared" si="56"/>
        <v>0</v>
      </c>
      <c r="J745" s="81"/>
      <c r="K745" s="68">
        <f t="shared" si="58"/>
        <v>0</v>
      </c>
      <c r="L745" s="81"/>
      <c r="M745" s="68">
        <f t="shared" si="59"/>
        <v>0</v>
      </c>
    </row>
    <row r="746" spans="1:13" x14ac:dyDescent="0.25">
      <c r="A746" s="39" t="str">
        <f t="shared" si="57"/>
        <v>FRONTIEROB/Gyn</v>
      </c>
      <c r="B746" s="67" t="s">
        <v>21</v>
      </c>
      <c r="C746" s="57" t="s">
        <v>60</v>
      </c>
      <c r="D746" s="57" t="s">
        <v>167</v>
      </c>
      <c r="E746" s="81"/>
      <c r="F746" s="81"/>
      <c r="G746" s="81"/>
      <c r="H746" s="87">
        <f t="shared" si="55"/>
        <v>0</v>
      </c>
      <c r="I746" s="87">
        <f t="shared" si="56"/>
        <v>0</v>
      </c>
      <c r="J746" s="81"/>
      <c r="K746" s="68">
        <f t="shared" si="58"/>
        <v>0</v>
      </c>
      <c r="L746" s="81"/>
      <c r="M746" s="68">
        <f t="shared" si="59"/>
        <v>0</v>
      </c>
    </row>
    <row r="747" spans="1:13" x14ac:dyDescent="0.25">
      <c r="A747" s="39" t="str">
        <f t="shared" si="57"/>
        <v>FRONTIEROrthopedics</v>
      </c>
      <c r="B747" s="67" t="s">
        <v>22</v>
      </c>
      <c r="C747" s="57" t="s">
        <v>60</v>
      </c>
      <c r="D747" s="57" t="s">
        <v>167</v>
      </c>
      <c r="E747" s="81"/>
      <c r="F747" s="81"/>
      <c r="G747" s="81"/>
      <c r="H747" s="87">
        <f t="shared" si="55"/>
        <v>0</v>
      </c>
      <c r="I747" s="87">
        <f t="shared" si="56"/>
        <v>0</v>
      </c>
      <c r="J747" s="81"/>
      <c r="K747" s="68">
        <f t="shared" si="58"/>
        <v>0</v>
      </c>
      <c r="L747" s="81"/>
      <c r="M747" s="68">
        <f t="shared" si="59"/>
        <v>0</v>
      </c>
    </row>
    <row r="748" spans="1:13" x14ac:dyDescent="0.25">
      <c r="A748" s="39" t="str">
        <f t="shared" si="57"/>
        <v>FRONTIERPediatrics</v>
      </c>
      <c r="B748" s="67" t="s">
        <v>23</v>
      </c>
      <c r="C748" s="57" t="s">
        <v>60</v>
      </c>
      <c r="D748" s="57" t="s">
        <v>167</v>
      </c>
      <c r="E748" s="81"/>
      <c r="F748" s="81"/>
      <c r="G748" s="81"/>
      <c r="H748" s="87">
        <f t="shared" si="55"/>
        <v>0</v>
      </c>
      <c r="I748" s="87">
        <f t="shared" si="56"/>
        <v>0</v>
      </c>
      <c r="J748" s="81"/>
      <c r="K748" s="68">
        <f t="shared" si="58"/>
        <v>0</v>
      </c>
      <c r="L748" s="81"/>
      <c r="M748" s="68">
        <f t="shared" si="59"/>
        <v>0</v>
      </c>
    </row>
    <row r="749" spans="1:13" x14ac:dyDescent="0.25">
      <c r="A749" s="39" t="str">
        <f t="shared" si="57"/>
        <v>FRONTIERPhysician Assistant</v>
      </c>
      <c r="B749" s="67" t="s">
        <v>24</v>
      </c>
      <c r="C749" s="57" t="s">
        <v>60</v>
      </c>
      <c r="D749" s="57" t="s">
        <v>167</v>
      </c>
      <c r="E749" s="81"/>
      <c r="F749" s="81"/>
      <c r="G749" s="81"/>
      <c r="H749" s="87">
        <f t="shared" si="55"/>
        <v>0</v>
      </c>
      <c r="I749" s="87">
        <f t="shared" si="56"/>
        <v>0</v>
      </c>
      <c r="J749" s="81"/>
      <c r="K749" s="68">
        <f t="shared" si="58"/>
        <v>0</v>
      </c>
      <c r="L749" s="81"/>
      <c r="M749" s="68">
        <f t="shared" si="59"/>
        <v>0</v>
      </c>
    </row>
    <row r="750" spans="1:13" x14ac:dyDescent="0.25">
      <c r="A750" s="39" t="str">
        <f t="shared" si="57"/>
        <v>FRONTIERPodiatry</v>
      </c>
      <c r="B750" s="67" t="s">
        <v>25</v>
      </c>
      <c r="C750" s="57" t="s">
        <v>60</v>
      </c>
      <c r="D750" s="57" t="s">
        <v>167</v>
      </c>
      <c r="E750" s="81"/>
      <c r="F750" s="81"/>
      <c r="G750" s="81"/>
      <c r="H750" s="87">
        <f t="shared" si="55"/>
        <v>0</v>
      </c>
      <c r="I750" s="87">
        <f t="shared" si="56"/>
        <v>0</v>
      </c>
      <c r="J750" s="81"/>
      <c r="K750" s="68">
        <f t="shared" si="58"/>
        <v>0</v>
      </c>
      <c r="L750" s="81"/>
      <c r="M750" s="68">
        <f t="shared" si="59"/>
        <v>0</v>
      </c>
    </row>
    <row r="751" spans="1:13" x14ac:dyDescent="0.25">
      <c r="A751" s="39" t="str">
        <f t="shared" si="57"/>
        <v>FRONTIERRheumatology</v>
      </c>
      <c r="B751" s="67" t="s">
        <v>26</v>
      </c>
      <c r="C751" s="57" t="s">
        <v>60</v>
      </c>
      <c r="D751" s="57" t="s">
        <v>167</v>
      </c>
      <c r="E751" s="81"/>
      <c r="F751" s="81"/>
      <c r="G751" s="81"/>
      <c r="H751" s="87">
        <f t="shared" si="55"/>
        <v>0</v>
      </c>
      <c r="I751" s="87">
        <f t="shared" si="56"/>
        <v>0</v>
      </c>
      <c r="J751" s="81"/>
      <c r="K751" s="68">
        <f t="shared" si="58"/>
        <v>0</v>
      </c>
      <c r="L751" s="81"/>
      <c r="M751" s="68">
        <f t="shared" si="59"/>
        <v>0</v>
      </c>
    </row>
    <row r="752" spans="1:13" x14ac:dyDescent="0.25">
      <c r="A752" s="39" t="str">
        <f t="shared" si="57"/>
        <v>FRONTIERSurgeons</v>
      </c>
      <c r="B752" s="67" t="s">
        <v>27</v>
      </c>
      <c r="C752" s="57" t="s">
        <v>60</v>
      </c>
      <c r="D752" s="57" t="s">
        <v>167</v>
      </c>
      <c r="E752" s="81"/>
      <c r="F752" s="81"/>
      <c r="G752" s="81"/>
      <c r="H752" s="87">
        <f t="shared" si="55"/>
        <v>0</v>
      </c>
      <c r="I752" s="87">
        <f t="shared" si="56"/>
        <v>0</v>
      </c>
      <c r="J752" s="81"/>
      <c r="K752" s="68">
        <f t="shared" si="58"/>
        <v>0</v>
      </c>
      <c r="L752" s="81"/>
      <c r="M752" s="68">
        <f t="shared" si="59"/>
        <v>0</v>
      </c>
    </row>
    <row r="753" spans="1:13" x14ac:dyDescent="0.25">
      <c r="A753" s="39" t="str">
        <f t="shared" si="57"/>
        <v>FRONTIERUrology</v>
      </c>
      <c r="B753" s="67" t="s">
        <v>28</v>
      </c>
      <c r="C753" s="57" t="s">
        <v>60</v>
      </c>
      <c r="D753" s="57" t="s">
        <v>167</v>
      </c>
      <c r="E753" s="81"/>
      <c r="F753" s="81"/>
      <c r="G753" s="81"/>
      <c r="H753" s="87">
        <f t="shared" si="55"/>
        <v>0</v>
      </c>
      <c r="I753" s="87">
        <f t="shared" si="56"/>
        <v>0</v>
      </c>
      <c r="J753" s="81"/>
      <c r="K753" s="68">
        <f t="shared" si="58"/>
        <v>0</v>
      </c>
      <c r="L753" s="81"/>
      <c r="M753" s="68">
        <f t="shared" si="59"/>
        <v>0</v>
      </c>
    </row>
    <row r="754" spans="1:13" ht="25" x14ac:dyDescent="0.25">
      <c r="A754" s="39" t="str">
        <f t="shared" si="57"/>
        <v>FRONTIERPCP including Internal Medicine, General Practice, Family Practice</v>
      </c>
      <c r="B754" s="67" t="s">
        <v>4</v>
      </c>
      <c r="C754" s="57" t="s">
        <v>60</v>
      </c>
      <c r="D754" s="57" t="s">
        <v>91</v>
      </c>
      <c r="E754" s="81"/>
      <c r="F754" s="81"/>
      <c r="G754" s="81"/>
      <c r="H754" s="87">
        <f t="shared" si="55"/>
        <v>0</v>
      </c>
      <c r="I754" s="87">
        <f t="shared" si="56"/>
        <v>0</v>
      </c>
      <c r="J754" s="81"/>
      <c r="K754" s="68">
        <f t="shared" si="58"/>
        <v>0</v>
      </c>
      <c r="L754" s="81"/>
      <c r="M754" s="68">
        <f t="shared" si="59"/>
        <v>0</v>
      </c>
    </row>
    <row r="755" spans="1:13" x14ac:dyDescent="0.25">
      <c r="A755" s="39" t="str">
        <f t="shared" si="57"/>
        <v>FRONTIERPharmacies</v>
      </c>
      <c r="B755" s="67" t="s">
        <v>5</v>
      </c>
      <c r="C755" s="57" t="s">
        <v>60</v>
      </c>
      <c r="D755" s="57" t="s">
        <v>91</v>
      </c>
      <c r="E755" s="81"/>
      <c r="F755" s="81"/>
      <c r="G755" s="81"/>
      <c r="H755" s="87">
        <f t="shared" si="55"/>
        <v>0</v>
      </c>
      <c r="I755" s="87">
        <f t="shared" si="56"/>
        <v>0</v>
      </c>
      <c r="J755" s="81"/>
      <c r="K755" s="68">
        <f t="shared" si="58"/>
        <v>0</v>
      </c>
      <c r="L755" s="81"/>
      <c r="M755" s="68">
        <f t="shared" si="59"/>
        <v>0</v>
      </c>
    </row>
    <row r="756" spans="1:13" x14ac:dyDescent="0.25">
      <c r="A756" s="39" t="str">
        <f t="shared" si="57"/>
        <v>FRONTIERFQHC - PCP Only</v>
      </c>
      <c r="B756" s="67" t="s">
        <v>6</v>
      </c>
      <c r="C756" s="57" t="s">
        <v>60</v>
      </c>
      <c r="D756" s="57" t="s">
        <v>91</v>
      </c>
      <c r="E756" s="81"/>
      <c r="F756" s="81"/>
      <c r="G756" s="81"/>
      <c r="H756" s="87">
        <f t="shared" si="55"/>
        <v>0</v>
      </c>
      <c r="I756" s="87">
        <f t="shared" si="56"/>
        <v>0</v>
      </c>
      <c r="J756" s="81"/>
      <c r="K756" s="68">
        <f t="shared" si="58"/>
        <v>0</v>
      </c>
      <c r="L756" s="81"/>
      <c r="M756" s="68">
        <f t="shared" si="59"/>
        <v>0</v>
      </c>
    </row>
    <row r="757" spans="1:13" x14ac:dyDescent="0.25">
      <c r="A757" s="39" t="str">
        <f t="shared" si="57"/>
        <v>FRONTIERCardiology</v>
      </c>
      <c r="B757" s="67" t="s">
        <v>8</v>
      </c>
      <c r="C757" s="57" t="s">
        <v>60</v>
      </c>
      <c r="D757" s="57" t="s">
        <v>91</v>
      </c>
      <c r="E757" s="81"/>
      <c r="F757" s="81"/>
      <c r="G757" s="81"/>
      <c r="H757" s="87">
        <f t="shared" si="55"/>
        <v>0</v>
      </c>
      <c r="I757" s="87">
        <f t="shared" si="56"/>
        <v>0</v>
      </c>
      <c r="J757" s="81"/>
      <c r="K757" s="68">
        <f t="shared" si="58"/>
        <v>0</v>
      </c>
      <c r="L757" s="81"/>
      <c r="M757" s="68">
        <f t="shared" si="59"/>
        <v>0</v>
      </c>
    </row>
    <row r="758" spans="1:13" x14ac:dyDescent="0.25">
      <c r="A758" s="39" t="str">
        <f t="shared" si="57"/>
        <v>FRONTIERCertified Nurse Practitioner</v>
      </c>
      <c r="B758" s="67" t="s">
        <v>9</v>
      </c>
      <c r="C758" s="57" t="s">
        <v>60</v>
      </c>
      <c r="D758" s="57" t="s">
        <v>91</v>
      </c>
      <c r="E758" s="81"/>
      <c r="F758" s="81"/>
      <c r="G758" s="81"/>
      <c r="H758" s="87">
        <f t="shared" si="55"/>
        <v>0</v>
      </c>
      <c r="I758" s="87">
        <f t="shared" si="56"/>
        <v>0</v>
      </c>
      <c r="J758" s="81"/>
      <c r="K758" s="68">
        <f t="shared" si="58"/>
        <v>0</v>
      </c>
      <c r="L758" s="81"/>
      <c r="M758" s="68">
        <f t="shared" si="59"/>
        <v>0</v>
      </c>
    </row>
    <row r="759" spans="1:13" x14ac:dyDescent="0.25">
      <c r="A759" s="39" t="str">
        <f t="shared" si="57"/>
        <v>FRONTIERCertified Midwives</v>
      </c>
      <c r="B759" s="67" t="s">
        <v>10</v>
      </c>
      <c r="C759" s="57" t="s">
        <v>60</v>
      </c>
      <c r="D759" s="57" t="s">
        <v>91</v>
      </c>
      <c r="E759" s="81"/>
      <c r="F759" s="81"/>
      <c r="G759" s="81"/>
      <c r="H759" s="87">
        <f t="shared" si="55"/>
        <v>0</v>
      </c>
      <c r="I759" s="87">
        <f t="shared" si="56"/>
        <v>0</v>
      </c>
      <c r="J759" s="81"/>
      <c r="K759" s="68">
        <f t="shared" si="58"/>
        <v>0</v>
      </c>
      <c r="L759" s="81"/>
      <c r="M759" s="68">
        <f t="shared" si="59"/>
        <v>0</v>
      </c>
    </row>
    <row r="760" spans="1:13" x14ac:dyDescent="0.25">
      <c r="A760" s="39" t="str">
        <f t="shared" si="57"/>
        <v>FRONTIERDermatology</v>
      </c>
      <c r="B760" s="67" t="s">
        <v>11</v>
      </c>
      <c r="C760" s="57" t="s">
        <v>60</v>
      </c>
      <c r="D760" s="57" t="s">
        <v>91</v>
      </c>
      <c r="E760" s="81"/>
      <c r="F760" s="81"/>
      <c r="G760" s="81"/>
      <c r="H760" s="87">
        <f t="shared" si="55"/>
        <v>0</v>
      </c>
      <c r="I760" s="87">
        <f t="shared" si="56"/>
        <v>0</v>
      </c>
      <c r="J760" s="81"/>
      <c r="K760" s="68">
        <f t="shared" si="58"/>
        <v>0</v>
      </c>
      <c r="L760" s="81"/>
      <c r="M760" s="68">
        <f t="shared" si="59"/>
        <v>0</v>
      </c>
    </row>
    <row r="761" spans="1:13" x14ac:dyDescent="0.25">
      <c r="A761" s="39" t="str">
        <f t="shared" si="57"/>
        <v>FRONTIERDental</v>
      </c>
      <c r="B761" s="67" t="s">
        <v>12</v>
      </c>
      <c r="C761" s="57" t="s">
        <v>60</v>
      </c>
      <c r="D761" s="57" t="s">
        <v>91</v>
      </c>
      <c r="E761" s="81"/>
      <c r="F761" s="81"/>
      <c r="G761" s="81"/>
      <c r="H761" s="87">
        <f t="shared" si="55"/>
        <v>0</v>
      </c>
      <c r="I761" s="87">
        <f t="shared" si="56"/>
        <v>0</v>
      </c>
      <c r="J761" s="81"/>
      <c r="K761" s="68">
        <f t="shared" si="58"/>
        <v>0</v>
      </c>
      <c r="L761" s="81"/>
      <c r="M761" s="68">
        <f t="shared" si="59"/>
        <v>0</v>
      </c>
    </row>
    <row r="762" spans="1:13" x14ac:dyDescent="0.25">
      <c r="A762" s="39" t="str">
        <f t="shared" si="57"/>
        <v>FRONTIEREndocrinology</v>
      </c>
      <c r="B762" s="67" t="s">
        <v>13</v>
      </c>
      <c r="C762" s="57" t="s">
        <v>60</v>
      </c>
      <c r="D762" s="57" t="s">
        <v>91</v>
      </c>
      <c r="E762" s="81"/>
      <c r="F762" s="81"/>
      <c r="G762" s="81"/>
      <c r="H762" s="87">
        <f t="shared" si="55"/>
        <v>0</v>
      </c>
      <c r="I762" s="87">
        <f t="shared" si="56"/>
        <v>0</v>
      </c>
      <c r="J762" s="81"/>
      <c r="K762" s="68">
        <f t="shared" si="58"/>
        <v>0</v>
      </c>
      <c r="L762" s="81"/>
      <c r="M762" s="68">
        <f t="shared" si="59"/>
        <v>0</v>
      </c>
    </row>
    <row r="763" spans="1:13" x14ac:dyDescent="0.25">
      <c r="A763" s="39" t="str">
        <f t="shared" si="57"/>
        <v>FRONTIERENT</v>
      </c>
      <c r="B763" s="67" t="s">
        <v>14</v>
      </c>
      <c r="C763" s="57" t="s">
        <v>60</v>
      </c>
      <c r="D763" s="57" t="s">
        <v>91</v>
      </c>
      <c r="E763" s="81"/>
      <c r="F763" s="81"/>
      <c r="G763" s="81"/>
      <c r="H763" s="87">
        <f t="shared" si="55"/>
        <v>0</v>
      </c>
      <c r="I763" s="87">
        <f t="shared" si="56"/>
        <v>0</v>
      </c>
      <c r="J763" s="81"/>
      <c r="K763" s="68">
        <f t="shared" si="58"/>
        <v>0</v>
      </c>
      <c r="L763" s="81"/>
      <c r="M763" s="68">
        <f t="shared" si="59"/>
        <v>0</v>
      </c>
    </row>
    <row r="764" spans="1:13" x14ac:dyDescent="0.25">
      <c r="A764" s="39" t="str">
        <f t="shared" si="57"/>
        <v>FRONTIERFQHC</v>
      </c>
      <c r="B764" s="67" t="s">
        <v>15</v>
      </c>
      <c r="C764" s="57" t="s">
        <v>60</v>
      </c>
      <c r="D764" s="57" t="s">
        <v>91</v>
      </c>
      <c r="E764" s="81"/>
      <c r="F764" s="81"/>
      <c r="G764" s="81"/>
      <c r="H764" s="87">
        <f t="shared" si="55"/>
        <v>0</v>
      </c>
      <c r="I764" s="87">
        <f t="shared" si="56"/>
        <v>0</v>
      </c>
      <c r="J764" s="81"/>
      <c r="K764" s="68">
        <f t="shared" si="58"/>
        <v>0</v>
      </c>
      <c r="L764" s="81"/>
      <c r="M764" s="68">
        <f t="shared" si="59"/>
        <v>0</v>
      </c>
    </row>
    <row r="765" spans="1:13" x14ac:dyDescent="0.25">
      <c r="A765" s="39" t="str">
        <f t="shared" si="57"/>
        <v>FRONTIERRHC</v>
      </c>
      <c r="B765" s="69" t="s">
        <v>16</v>
      </c>
      <c r="C765" s="57" t="s">
        <v>60</v>
      </c>
      <c r="D765" s="57" t="s">
        <v>91</v>
      </c>
      <c r="E765" s="81"/>
      <c r="F765" s="81"/>
      <c r="G765" s="81"/>
      <c r="H765" s="87">
        <f t="shared" si="55"/>
        <v>0</v>
      </c>
      <c r="I765" s="87">
        <f t="shared" si="56"/>
        <v>0</v>
      </c>
      <c r="J765" s="81"/>
      <c r="K765" s="68">
        <f t="shared" si="58"/>
        <v>0</v>
      </c>
      <c r="L765" s="81"/>
      <c r="M765" s="68">
        <f t="shared" si="59"/>
        <v>0</v>
      </c>
    </row>
    <row r="766" spans="1:13" x14ac:dyDescent="0.25">
      <c r="A766" s="39" t="str">
        <f t="shared" si="57"/>
        <v>FRONTIERHematology/Oncology</v>
      </c>
      <c r="B766" s="67" t="s">
        <v>17</v>
      </c>
      <c r="C766" s="57" t="s">
        <v>60</v>
      </c>
      <c r="D766" s="57" t="s">
        <v>91</v>
      </c>
      <c r="E766" s="81"/>
      <c r="F766" s="81"/>
      <c r="G766" s="81"/>
      <c r="H766" s="87">
        <f t="shared" si="55"/>
        <v>0</v>
      </c>
      <c r="I766" s="87">
        <f t="shared" si="56"/>
        <v>0</v>
      </c>
      <c r="J766" s="81"/>
      <c r="K766" s="68">
        <f t="shared" si="58"/>
        <v>0</v>
      </c>
      <c r="L766" s="81"/>
      <c r="M766" s="68">
        <f t="shared" si="59"/>
        <v>0</v>
      </c>
    </row>
    <row r="767" spans="1:13" x14ac:dyDescent="0.25">
      <c r="A767" s="39" t="str">
        <f t="shared" si="57"/>
        <v>FRONTIERI/T/U</v>
      </c>
      <c r="B767" s="69" t="s">
        <v>18</v>
      </c>
      <c r="C767" s="57" t="s">
        <v>60</v>
      </c>
      <c r="D767" s="57" t="s">
        <v>91</v>
      </c>
      <c r="E767" s="81"/>
      <c r="F767" s="81"/>
      <c r="G767" s="81"/>
      <c r="H767" s="87">
        <f t="shared" si="55"/>
        <v>0</v>
      </c>
      <c r="I767" s="87">
        <f t="shared" si="56"/>
        <v>0</v>
      </c>
      <c r="J767" s="81"/>
      <c r="K767" s="68">
        <f t="shared" si="58"/>
        <v>0</v>
      </c>
      <c r="L767" s="81"/>
      <c r="M767" s="68">
        <f t="shared" si="59"/>
        <v>0</v>
      </c>
    </row>
    <row r="768" spans="1:13" x14ac:dyDescent="0.25">
      <c r="A768" s="39" t="str">
        <f t="shared" si="57"/>
        <v>FRONTIERNeurology</v>
      </c>
      <c r="B768" s="67" t="s">
        <v>19</v>
      </c>
      <c r="C768" s="57" t="s">
        <v>60</v>
      </c>
      <c r="D768" s="57" t="s">
        <v>91</v>
      </c>
      <c r="E768" s="81"/>
      <c r="F768" s="81"/>
      <c r="G768" s="81"/>
      <c r="H768" s="87">
        <f t="shared" si="55"/>
        <v>0</v>
      </c>
      <c r="I768" s="87">
        <f t="shared" si="56"/>
        <v>0</v>
      </c>
      <c r="J768" s="81"/>
      <c r="K768" s="68">
        <f t="shared" si="58"/>
        <v>0</v>
      </c>
      <c r="L768" s="81"/>
      <c r="M768" s="68">
        <f t="shared" si="59"/>
        <v>0</v>
      </c>
    </row>
    <row r="769" spans="1:13" x14ac:dyDescent="0.25">
      <c r="A769" s="39" t="str">
        <f t="shared" si="57"/>
        <v>FRONTIERNeurosurgeons</v>
      </c>
      <c r="B769" s="67" t="s">
        <v>20</v>
      </c>
      <c r="C769" s="57" t="s">
        <v>60</v>
      </c>
      <c r="D769" s="57" t="s">
        <v>91</v>
      </c>
      <c r="E769" s="81"/>
      <c r="F769" s="81"/>
      <c r="G769" s="81"/>
      <c r="H769" s="87">
        <f t="shared" si="55"/>
        <v>0</v>
      </c>
      <c r="I769" s="87">
        <f t="shared" si="56"/>
        <v>0</v>
      </c>
      <c r="J769" s="81"/>
      <c r="K769" s="68">
        <f t="shared" si="58"/>
        <v>0</v>
      </c>
      <c r="L769" s="81"/>
      <c r="M769" s="68">
        <f t="shared" si="59"/>
        <v>0</v>
      </c>
    </row>
    <row r="770" spans="1:13" x14ac:dyDescent="0.25">
      <c r="A770" s="39" t="str">
        <f t="shared" si="57"/>
        <v>FRONTIEROB/Gyn</v>
      </c>
      <c r="B770" s="67" t="s">
        <v>21</v>
      </c>
      <c r="C770" s="57" t="s">
        <v>60</v>
      </c>
      <c r="D770" s="57" t="s">
        <v>91</v>
      </c>
      <c r="E770" s="81"/>
      <c r="F770" s="81"/>
      <c r="G770" s="81"/>
      <c r="H770" s="87">
        <f t="shared" si="55"/>
        <v>0</v>
      </c>
      <c r="I770" s="87">
        <f t="shared" si="56"/>
        <v>0</v>
      </c>
      <c r="J770" s="81"/>
      <c r="K770" s="68">
        <f t="shared" si="58"/>
        <v>0</v>
      </c>
      <c r="L770" s="81"/>
      <c r="M770" s="68">
        <f t="shared" si="59"/>
        <v>0</v>
      </c>
    </row>
    <row r="771" spans="1:13" x14ac:dyDescent="0.25">
      <c r="A771" s="39" t="str">
        <f t="shared" si="57"/>
        <v>FRONTIEROrthopedics</v>
      </c>
      <c r="B771" s="67" t="s">
        <v>22</v>
      </c>
      <c r="C771" s="57" t="s">
        <v>60</v>
      </c>
      <c r="D771" s="57" t="s">
        <v>91</v>
      </c>
      <c r="E771" s="81"/>
      <c r="F771" s="81"/>
      <c r="G771" s="81"/>
      <c r="H771" s="87">
        <f t="shared" si="55"/>
        <v>0</v>
      </c>
      <c r="I771" s="87">
        <f t="shared" si="56"/>
        <v>0</v>
      </c>
      <c r="J771" s="81"/>
      <c r="K771" s="68">
        <f t="shared" si="58"/>
        <v>0</v>
      </c>
      <c r="L771" s="81"/>
      <c r="M771" s="68">
        <f t="shared" si="59"/>
        <v>0</v>
      </c>
    </row>
    <row r="772" spans="1:13" x14ac:dyDescent="0.25">
      <c r="A772" s="39" t="str">
        <f t="shared" si="57"/>
        <v>FRONTIERPediatrics</v>
      </c>
      <c r="B772" s="67" t="s">
        <v>23</v>
      </c>
      <c r="C772" s="57" t="s">
        <v>60</v>
      </c>
      <c r="D772" s="57" t="s">
        <v>91</v>
      </c>
      <c r="E772" s="81"/>
      <c r="F772" s="81"/>
      <c r="G772" s="81"/>
      <c r="H772" s="87">
        <f t="shared" si="55"/>
        <v>0</v>
      </c>
      <c r="I772" s="87">
        <f t="shared" si="56"/>
        <v>0</v>
      </c>
      <c r="J772" s="81"/>
      <c r="K772" s="68">
        <f t="shared" si="58"/>
        <v>0</v>
      </c>
      <c r="L772" s="81"/>
      <c r="M772" s="68">
        <f t="shared" si="59"/>
        <v>0</v>
      </c>
    </row>
    <row r="773" spans="1:13" x14ac:dyDescent="0.25">
      <c r="A773" s="39" t="str">
        <f t="shared" si="57"/>
        <v>FRONTIERPhysician Assistant</v>
      </c>
      <c r="B773" s="67" t="s">
        <v>24</v>
      </c>
      <c r="C773" s="57" t="s">
        <v>60</v>
      </c>
      <c r="D773" s="57" t="s">
        <v>91</v>
      </c>
      <c r="E773" s="81"/>
      <c r="F773" s="81"/>
      <c r="G773" s="81"/>
      <c r="H773" s="87">
        <f t="shared" si="55"/>
        <v>0</v>
      </c>
      <c r="I773" s="87">
        <f t="shared" si="56"/>
        <v>0</v>
      </c>
      <c r="J773" s="81"/>
      <c r="K773" s="68">
        <f t="shared" si="58"/>
        <v>0</v>
      </c>
      <c r="L773" s="81"/>
      <c r="M773" s="68">
        <f t="shared" si="59"/>
        <v>0</v>
      </c>
    </row>
    <row r="774" spans="1:13" x14ac:dyDescent="0.25">
      <c r="A774" s="39" t="str">
        <f t="shared" si="57"/>
        <v>FRONTIERPodiatry</v>
      </c>
      <c r="B774" s="67" t="s">
        <v>25</v>
      </c>
      <c r="C774" s="57" t="s">
        <v>60</v>
      </c>
      <c r="D774" s="57" t="s">
        <v>91</v>
      </c>
      <c r="E774" s="81"/>
      <c r="F774" s="81"/>
      <c r="G774" s="81"/>
      <c r="H774" s="87">
        <f t="shared" si="55"/>
        <v>0</v>
      </c>
      <c r="I774" s="87">
        <f t="shared" si="56"/>
        <v>0</v>
      </c>
      <c r="J774" s="81"/>
      <c r="K774" s="68">
        <f t="shared" si="58"/>
        <v>0</v>
      </c>
      <c r="L774" s="81"/>
      <c r="M774" s="68">
        <f t="shared" si="59"/>
        <v>0</v>
      </c>
    </row>
    <row r="775" spans="1:13" x14ac:dyDescent="0.25">
      <c r="A775" s="39" t="str">
        <f t="shared" si="57"/>
        <v>FRONTIERRheumatology</v>
      </c>
      <c r="B775" s="67" t="s">
        <v>26</v>
      </c>
      <c r="C775" s="57" t="s">
        <v>60</v>
      </c>
      <c r="D775" s="57" t="s">
        <v>91</v>
      </c>
      <c r="E775" s="81"/>
      <c r="F775" s="81"/>
      <c r="G775" s="81"/>
      <c r="H775" s="87">
        <f t="shared" si="55"/>
        <v>0</v>
      </c>
      <c r="I775" s="87">
        <f t="shared" si="56"/>
        <v>0</v>
      </c>
      <c r="J775" s="81"/>
      <c r="K775" s="68">
        <f t="shared" si="58"/>
        <v>0</v>
      </c>
      <c r="L775" s="81"/>
      <c r="M775" s="68">
        <f t="shared" si="59"/>
        <v>0</v>
      </c>
    </row>
    <row r="776" spans="1:13" x14ac:dyDescent="0.25">
      <c r="A776" s="39" t="str">
        <f t="shared" si="57"/>
        <v>FRONTIERSurgeons</v>
      </c>
      <c r="B776" s="67" t="s">
        <v>27</v>
      </c>
      <c r="C776" s="57" t="s">
        <v>60</v>
      </c>
      <c r="D776" s="57" t="s">
        <v>91</v>
      </c>
      <c r="E776" s="81"/>
      <c r="F776" s="81"/>
      <c r="G776" s="81"/>
      <c r="H776" s="87">
        <f t="shared" si="55"/>
        <v>0</v>
      </c>
      <c r="I776" s="87">
        <f t="shared" si="56"/>
        <v>0</v>
      </c>
      <c r="J776" s="81"/>
      <c r="K776" s="68">
        <f t="shared" si="58"/>
        <v>0</v>
      </c>
      <c r="L776" s="81"/>
      <c r="M776" s="68">
        <f t="shared" si="59"/>
        <v>0</v>
      </c>
    </row>
    <row r="777" spans="1:13" x14ac:dyDescent="0.25">
      <c r="A777" s="39" t="str">
        <f t="shared" si="57"/>
        <v>FRONTIERUrology</v>
      </c>
      <c r="B777" s="67" t="s">
        <v>28</v>
      </c>
      <c r="C777" s="57" t="s">
        <v>60</v>
      </c>
      <c r="D777" s="57" t="s">
        <v>91</v>
      </c>
      <c r="E777" s="81"/>
      <c r="F777" s="81"/>
      <c r="G777" s="81"/>
      <c r="H777" s="87">
        <f t="shared" si="55"/>
        <v>0</v>
      </c>
      <c r="I777" s="87">
        <f t="shared" si="56"/>
        <v>0</v>
      </c>
      <c r="J777" s="81"/>
      <c r="K777" s="68">
        <f t="shared" si="58"/>
        <v>0</v>
      </c>
      <c r="L777" s="81"/>
      <c r="M777" s="68">
        <f t="shared" si="59"/>
        <v>0</v>
      </c>
    </row>
    <row r="778" spans="1:13" ht="25" x14ac:dyDescent="0.25">
      <c r="A778" s="39" t="str">
        <f t="shared" si="57"/>
        <v>FRONTIERPCP including Internal Medicine, General Practice, Family Practice</v>
      </c>
      <c r="B778" s="67" t="s">
        <v>4</v>
      </c>
      <c r="C778" s="57" t="s">
        <v>60</v>
      </c>
      <c r="D778" s="57" t="s">
        <v>92</v>
      </c>
      <c r="E778" s="81"/>
      <c r="F778" s="81"/>
      <c r="G778" s="81"/>
      <c r="H778" s="87">
        <f t="shared" ref="H778:H801" si="60">F778+G778</f>
        <v>0</v>
      </c>
      <c r="I778" s="87">
        <f t="shared" ref="I778:I801" si="61">J778+L778</f>
        <v>0</v>
      </c>
      <c r="J778" s="81"/>
      <c r="K778" s="68">
        <f t="shared" si="58"/>
        <v>0</v>
      </c>
      <c r="L778" s="81"/>
      <c r="M778" s="68">
        <f t="shared" si="59"/>
        <v>0</v>
      </c>
    </row>
    <row r="779" spans="1:13" x14ac:dyDescent="0.25">
      <c r="A779" s="39" t="str">
        <f t="shared" ref="A779:A801" si="62">C779&amp;B779</f>
        <v>FRONTIERPharmacies</v>
      </c>
      <c r="B779" s="67" t="s">
        <v>5</v>
      </c>
      <c r="C779" s="57" t="s">
        <v>60</v>
      </c>
      <c r="D779" s="57" t="s">
        <v>92</v>
      </c>
      <c r="E779" s="81"/>
      <c r="F779" s="81"/>
      <c r="G779" s="81"/>
      <c r="H779" s="87">
        <f t="shared" si="60"/>
        <v>0</v>
      </c>
      <c r="I779" s="87">
        <f t="shared" si="61"/>
        <v>0</v>
      </c>
      <c r="J779" s="81"/>
      <c r="K779" s="68">
        <f t="shared" ref="K779:K801" si="63">IFERROR(ROUND(J779/$I779,3),0)</f>
        <v>0</v>
      </c>
      <c r="L779" s="81"/>
      <c r="M779" s="68">
        <f t="shared" ref="M779:M801" si="64">IFERROR(ROUND(L779/$I779,3),0)</f>
        <v>0</v>
      </c>
    </row>
    <row r="780" spans="1:13" x14ac:dyDescent="0.25">
      <c r="A780" s="39" t="str">
        <f t="shared" si="62"/>
        <v>FRONTIERFQHC - PCP Only</v>
      </c>
      <c r="B780" s="67" t="s">
        <v>6</v>
      </c>
      <c r="C780" s="57" t="s">
        <v>60</v>
      </c>
      <c r="D780" s="57" t="s">
        <v>92</v>
      </c>
      <c r="E780" s="81"/>
      <c r="F780" s="81"/>
      <c r="G780" s="81"/>
      <c r="H780" s="87">
        <f t="shared" si="60"/>
        <v>0</v>
      </c>
      <c r="I780" s="87">
        <f t="shared" si="61"/>
        <v>0</v>
      </c>
      <c r="J780" s="81"/>
      <c r="K780" s="68">
        <f t="shared" si="63"/>
        <v>0</v>
      </c>
      <c r="L780" s="81"/>
      <c r="M780" s="68">
        <f t="shared" si="64"/>
        <v>0</v>
      </c>
    </row>
    <row r="781" spans="1:13" x14ac:dyDescent="0.25">
      <c r="A781" s="39" t="str">
        <f t="shared" si="62"/>
        <v>FRONTIERCardiology</v>
      </c>
      <c r="B781" s="67" t="s">
        <v>8</v>
      </c>
      <c r="C781" s="57" t="s">
        <v>60</v>
      </c>
      <c r="D781" s="57" t="s">
        <v>92</v>
      </c>
      <c r="E781" s="81"/>
      <c r="F781" s="81"/>
      <c r="G781" s="81"/>
      <c r="H781" s="87">
        <f t="shared" si="60"/>
        <v>0</v>
      </c>
      <c r="I781" s="87">
        <f t="shared" si="61"/>
        <v>0</v>
      </c>
      <c r="J781" s="81"/>
      <c r="K781" s="68">
        <f t="shared" si="63"/>
        <v>0</v>
      </c>
      <c r="L781" s="81"/>
      <c r="M781" s="68">
        <f t="shared" si="64"/>
        <v>0</v>
      </c>
    </row>
    <row r="782" spans="1:13" x14ac:dyDescent="0.25">
      <c r="A782" s="39" t="str">
        <f t="shared" si="62"/>
        <v>FRONTIERCertified Nurse Practitioner</v>
      </c>
      <c r="B782" s="67" t="s">
        <v>9</v>
      </c>
      <c r="C782" s="57" t="s">
        <v>60</v>
      </c>
      <c r="D782" s="57" t="s">
        <v>92</v>
      </c>
      <c r="E782" s="81"/>
      <c r="F782" s="81"/>
      <c r="G782" s="81"/>
      <c r="H782" s="87">
        <f t="shared" si="60"/>
        <v>0</v>
      </c>
      <c r="I782" s="87">
        <f t="shared" si="61"/>
        <v>0</v>
      </c>
      <c r="J782" s="81"/>
      <c r="K782" s="68">
        <f t="shared" si="63"/>
        <v>0</v>
      </c>
      <c r="L782" s="81"/>
      <c r="M782" s="68">
        <f t="shared" si="64"/>
        <v>0</v>
      </c>
    </row>
    <row r="783" spans="1:13" x14ac:dyDescent="0.25">
      <c r="A783" s="39" t="str">
        <f t="shared" si="62"/>
        <v>FRONTIERCertified Midwives</v>
      </c>
      <c r="B783" s="67" t="s">
        <v>10</v>
      </c>
      <c r="C783" s="57" t="s">
        <v>60</v>
      </c>
      <c r="D783" s="57" t="s">
        <v>92</v>
      </c>
      <c r="E783" s="81"/>
      <c r="F783" s="81"/>
      <c r="G783" s="81"/>
      <c r="H783" s="87">
        <f t="shared" si="60"/>
        <v>0</v>
      </c>
      <c r="I783" s="87">
        <f t="shared" si="61"/>
        <v>0</v>
      </c>
      <c r="J783" s="81"/>
      <c r="K783" s="68">
        <f t="shared" si="63"/>
        <v>0</v>
      </c>
      <c r="L783" s="81"/>
      <c r="M783" s="68">
        <f t="shared" si="64"/>
        <v>0</v>
      </c>
    </row>
    <row r="784" spans="1:13" x14ac:dyDescent="0.25">
      <c r="A784" s="39" t="str">
        <f t="shared" si="62"/>
        <v>FRONTIERDermatology</v>
      </c>
      <c r="B784" s="67" t="s">
        <v>11</v>
      </c>
      <c r="C784" s="57" t="s">
        <v>60</v>
      </c>
      <c r="D784" s="57" t="s">
        <v>92</v>
      </c>
      <c r="E784" s="81"/>
      <c r="F784" s="81"/>
      <c r="G784" s="81"/>
      <c r="H784" s="87">
        <f t="shared" si="60"/>
        <v>0</v>
      </c>
      <c r="I784" s="87">
        <f t="shared" si="61"/>
        <v>0</v>
      </c>
      <c r="J784" s="81"/>
      <c r="K784" s="68">
        <f t="shared" si="63"/>
        <v>0</v>
      </c>
      <c r="L784" s="81"/>
      <c r="M784" s="68">
        <f t="shared" si="64"/>
        <v>0</v>
      </c>
    </row>
    <row r="785" spans="1:13" x14ac:dyDescent="0.25">
      <c r="A785" s="39" t="str">
        <f t="shared" si="62"/>
        <v>FRONTIERDental</v>
      </c>
      <c r="B785" s="67" t="s">
        <v>12</v>
      </c>
      <c r="C785" s="57" t="s">
        <v>60</v>
      </c>
      <c r="D785" s="57" t="s">
        <v>92</v>
      </c>
      <c r="E785" s="81"/>
      <c r="F785" s="81"/>
      <c r="G785" s="81"/>
      <c r="H785" s="87">
        <f t="shared" si="60"/>
        <v>0</v>
      </c>
      <c r="I785" s="87">
        <f t="shared" si="61"/>
        <v>0</v>
      </c>
      <c r="J785" s="81"/>
      <c r="K785" s="68">
        <f t="shared" si="63"/>
        <v>0</v>
      </c>
      <c r="L785" s="81"/>
      <c r="M785" s="68">
        <f t="shared" si="64"/>
        <v>0</v>
      </c>
    </row>
    <row r="786" spans="1:13" x14ac:dyDescent="0.25">
      <c r="A786" s="39" t="str">
        <f t="shared" si="62"/>
        <v>FRONTIEREndocrinology</v>
      </c>
      <c r="B786" s="67" t="s">
        <v>13</v>
      </c>
      <c r="C786" s="57" t="s">
        <v>60</v>
      </c>
      <c r="D786" s="57" t="s">
        <v>92</v>
      </c>
      <c r="E786" s="81"/>
      <c r="F786" s="81"/>
      <c r="G786" s="81"/>
      <c r="H786" s="87">
        <f t="shared" si="60"/>
        <v>0</v>
      </c>
      <c r="I786" s="87">
        <f t="shared" si="61"/>
        <v>0</v>
      </c>
      <c r="J786" s="81"/>
      <c r="K786" s="68">
        <f t="shared" si="63"/>
        <v>0</v>
      </c>
      <c r="L786" s="81"/>
      <c r="M786" s="68">
        <f t="shared" si="64"/>
        <v>0</v>
      </c>
    </row>
    <row r="787" spans="1:13" x14ac:dyDescent="0.25">
      <c r="A787" s="39" t="str">
        <f t="shared" si="62"/>
        <v>FRONTIERENT</v>
      </c>
      <c r="B787" s="67" t="s">
        <v>14</v>
      </c>
      <c r="C787" s="57" t="s">
        <v>60</v>
      </c>
      <c r="D787" s="57" t="s">
        <v>92</v>
      </c>
      <c r="E787" s="81"/>
      <c r="F787" s="81"/>
      <c r="G787" s="81"/>
      <c r="H787" s="87">
        <f t="shared" si="60"/>
        <v>0</v>
      </c>
      <c r="I787" s="87">
        <f t="shared" si="61"/>
        <v>0</v>
      </c>
      <c r="J787" s="81"/>
      <c r="K787" s="68">
        <f t="shared" si="63"/>
        <v>0</v>
      </c>
      <c r="L787" s="81"/>
      <c r="M787" s="68">
        <f t="shared" si="64"/>
        <v>0</v>
      </c>
    </row>
    <row r="788" spans="1:13" x14ac:dyDescent="0.25">
      <c r="A788" s="39" t="str">
        <f t="shared" si="62"/>
        <v>FRONTIERFQHC</v>
      </c>
      <c r="B788" s="67" t="s">
        <v>15</v>
      </c>
      <c r="C788" s="57" t="s">
        <v>60</v>
      </c>
      <c r="D788" s="57" t="s">
        <v>92</v>
      </c>
      <c r="E788" s="81"/>
      <c r="F788" s="81"/>
      <c r="G788" s="81"/>
      <c r="H788" s="87">
        <f t="shared" si="60"/>
        <v>0</v>
      </c>
      <c r="I788" s="87">
        <f t="shared" si="61"/>
        <v>0</v>
      </c>
      <c r="J788" s="81"/>
      <c r="K788" s="68">
        <f t="shared" si="63"/>
        <v>0</v>
      </c>
      <c r="L788" s="81"/>
      <c r="M788" s="68">
        <f t="shared" si="64"/>
        <v>0</v>
      </c>
    </row>
    <row r="789" spans="1:13" x14ac:dyDescent="0.25">
      <c r="A789" s="39" t="str">
        <f t="shared" si="62"/>
        <v>FRONTIERRHC</v>
      </c>
      <c r="B789" s="69" t="s">
        <v>16</v>
      </c>
      <c r="C789" s="57" t="s">
        <v>60</v>
      </c>
      <c r="D789" s="57" t="s">
        <v>92</v>
      </c>
      <c r="E789" s="81"/>
      <c r="F789" s="81"/>
      <c r="G789" s="81"/>
      <c r="H789" s="87">
        <f t="shared" si="60"/>
        <v>0</v>
      </c>
      <c r="I789" s="87">
        <f t="shared" si="61"/>
        <v>0</v>
      </c>
      <c r="J789" s="81"/>
      <c r="K789" s="68">
        <f t="shared" si="63"/>
        <v>0</v>
      </c>
      <c r="L789" s="81"/>
      <c r="M789" s="68">
        <f t="shared" si="64"/>
        <v>0</v>
      </c>
    </row>
    <row r="790" spans="1:13" x14ac:dyDescent="0.25">
      <c r="A790" s="39" t="str">
        <f t="shared" si="62"/>
        <v>FRONTIERHematology/Oncology</v>
      </c>
      <c r="B790" s="67" t="s">
        <v>17</v>
      </c>
      <c r="C790" s="57" t="s">
        <v>60</v>
      </c>
      <c r="D790" s="57" t="s">
        <v>92</v>
      </c>
      <c r="E790" s="81"/>
      <c r="F790" s="81"/>
      <c r="G790" s="81"/>
      <c r="H790" s="87">
        <f t="shared" si="60"/>
        <v>0</v>
      </c>
      <c r="I790" s="87">
        <f t="shared" si="61"/>
        <v>0</v>
      </c>
      <c r="J790" s="81"/>
      <c r="K790" s="68">
        <f t="shared" si="63"/>
        <v>0</v>
      </c>
      <c r="L790" s="81"/>
      <c r="M790" s="68">
        <f t="shared" si="64"/>
        <v>0</v>
      </c>
    </row>
    <row r="791" spans="1:13" x14ac:dyDescent="0.25">
      <c r="A791" s="39" t="str">
        <f t="shared" si="62"/>
        <v>FRONTIERI/T/U</v>
      </c>
      <c r="B791" s="69" t="s">
        <v>18</v>
      </c>
      <c r="C791" s="57" t="s">
        <v>60</v>
      </c>
      <c r="D791" s="57" t="s">
        <v>92</v>
      </c>
      <c r="E791" s="81"/>
      <c r="F791" s="81"/>
      <c r="G791" s="81"/>
      <c r="H791" s="87">
        <f t="shared" si="60"/>
        <v>0</v>
      </c>
      <c r="I791" s="87">
        <f t="shared" si="61"/>
        <v>0</v>
      </c>
      <c r="J791" s="81"/>
      <c r="K791" s="68">
        <f t="shared" si="63"/>
        <v>0</v>
      </c>
      <c r="L791" s="81"/>
      <c r="M791" s="68">
        <f t="shared" si="64"/>
        <v>0</v>
      </c>
    </row>
    <row r="792" spans="1:13" x14ac:dyDescent="0.25">
      <c r="A792" s="39" t="str">
        <f t="shared" si="62"/>
        <v>FRONTIERNeurology</v>
      </c>
      <c r="B792" s="67" t="s">
        <v>19</v>
      </c>
      <c r="C792" s="57" t="s">
        <v>60</v>
      </c>
      <c r="D792" s="57" t="s">
        <v>92</v>
      </c>
      <c r="E792" s="81"/>
      <c r="F792" s="81"/>
      <c r="G792" s="81"/>
      <c r="H792" s="87">
        <f t="shared" si="60"/>
        <v>0</v>
      </c>
      <c r="I792" s="87">
        <f t="shared" si="61"/>
        <v>0</v>
      </c>
      <c r="J792" s="81"/>
      <c r="K792" s="68">
        <f t="shared" si="63"/>
        <v>0</v>
      </c>
      <c r="L792" s="81"/>
      <c r="M792" s="68">
        <f t="shared" si="64"/>
        <v>0</v>
      </c>
    </row>
    <row r="793" spans="1:13" x14ac:dyDescent="0.25">
      <c r="A793" s="39" t="str">
        <f t="shared" si="62"/>
        <v>FRONTIERNeurosurgeons</v>
      </c>
      <c r="B793" s="67" t="s">
        <v>20</v>
      </c>
      <c r="C793" s="57" t="s">
        <v>60</v>
      </c>
      <c r="D793" s="57" t="s">
        <v>92</v>
      </c>
      <c r="E793" s="81"/>
      <c r="F793" s="81"/>
      <c r="G793" s="81"/>
      <c r="H793" s="87">
        <f t="shared" si="60"/>
        <v>0</v>
      </c>
      <c r="I793" s="87">
        <f t="shared" si="61"/>
        <v>0</v>
      </c>
      <c r="J793" s="81"/>
      <c r="K793" s="68">
        <f t="shared" si="63"/>
        <v>0</v>
      </c>
      <c r="L793" s="81"/>
      <c r="M793" s="68">
        <f t="shared" si="64"/>
        <v>0</v>
      </c>
    </row>
    <row r="794" spans="1:13" x14ac:dyDescent="0.25">
      <c r="A794" s="39" t="str">
        <f t="shared" si="62"/>
        <v>FRONTIEROB/Gyn</v>
      </c>
      <c r="B794" s="67" t="s">
        <v>21</v>
      </c>
      <c r="C794" s="57" t="s">
        <v>60</v>
      </c>
      <c r="D794" s="57" t="s">
        <v>92</v>
      </c>
      <c r="E794" s="81"/>
      <c r="F794" s="81"/>
      <c r="G794" s="81"/>
      <c r="H794" s="87">
        <f t="shared" si="60"/>
        <v>0</v>
      </c>
      <c r="I794" s="87">
        <f t="shared" si="61"/>
        <v>0</v>
      </c>
      <c r="J794" s="81"/>
      <c r="K794" s="68">
        <f t="shared" si="63"/>
        <v>0</v>
      </c>
      <c r="L794" s="81"/>
      <c r="M794" s="68">
        <f t="shared" si="64"/>
        <v>0</v>
      </c>
    </row>
    <row r="795" spans="1:13" x14ac:dyDescent="0.25">
      <c r="A795" s="39" t="str">
        <f t="shared" si="62"/>
        <v>FRONTIEROrthopedics</v>
      </c>
      <c r="B795" s="67" t="s">
        <v>22</v>
      </c>
      <c r="C795" s="57" t="s">
        <v>60</v>
      </c>
      <c r="D795" s="57" t="s">
        <v>92</v>
      </c>
      <c r="E795" s="81"/>
      <c r="F795" s="81"/>
      <c r="G795" s="81"/>
      <c r="H795" s="87">
        <f t="shared" si="60"/>
        <v>0</v>
      </c>
      <c r="I795" s="87">
        <f t="shared" si="61"/>
        <v>0</v>
      </c>
      <c r="J795" s="81"/>
      <c r="K795" s="68">
        <f t="shared" si="63"/>
        <v>0</v>
      </c>
      <c r="L795" s="81"/>
      <c r="M795" s="68">
        <f t="shared" si="64"/>
        <v>0</v>
      </c>
    </row>
    <row r="796" spans="1:13" x14ac:dyDescent="0.25">
      <c r="A796" s="39" t="str">
        <f t="shared" si="62"/>
        <v>FRONTIERPediatrics</v>
      </c>
      <c r="B796" s="67" t="s">
        <v>23</v>
      </c>
      <c r="C796" s="57" t="s">
        <v>60</v>
      </c>
      <c r="D796" s="57" t="s">
        <v>92</v>
      </c>
      <c r="E796" s="81"/>
      <c r="F796" s="81"/>
      <c r="G796" s="81"/>
      <c r="H796" s="87">
        <f t="shared" si="60"/>
        <v>0</v>
      </c>
      <c r="I796" s="87">
        <f t="shared" si="61"/>
        <v>0</v>
      </c>
      <c r="J796" s="81"/>
      <c r="K796" s="68">
        <f t="shared" si="63"/>
        <v>0</v>
      </c>
      <c r="L796" s="81"/>
      <c r="M796" s="68">
        <f t="shared" si="64"/>
        <v>0</v>
      </c>
    </row>
    <row r="797" spans="1:13" x14ac:dyDescent="0.25">
      <c r="A797" s="39" t="str">
        <f t="shared" si="62"/>
        <v>FRONTIERPhysician Assistant</v>
      </c>
      <c r="B797" s="67" t="s">
        <v>24</v>
      </c>
      <c r="C797" s="57" t="s">
        <v>60</v>
      </c>
      <c r="D797" s="57" t="s">
        <v>92</v>
      </c>
      <c r="E797" s="81"/>
      <c r="F797" s="81"/>
      <c r="G797" s="81"/>
      <c r="H797" s="87">
        <f t="shared" si="60"/>
        <v>0</v>
      </c>
      <c r="I797" s="87">
        <f t="shared" si="61"/>
        <v>0</v>
      </c>
      <c r="J797" s="81"/>
      <c r="K797" s="68">
        <f t="shared" si="63"/>
        <v>0</v>
      </c>
      <c r="L797" s="81"/>
      <c r="M797" s="68">
        <f t="shared" si="64"/>
        <v>0</v>
      </c>
    </row>
    <row r="798" spans="1:13" x14ac:dyDescent="0.25">
      <c r="A798" s="39" t="str">
        <f t="shared" si="62"/>
        <v>FRONTIERPodiatry</v>
      </c>
      <c r="B798" s="67" t="s">
        <v>25</v>
      </c>
      <c r="C798" s="57" t="s">
        <v>60</v>
      </c>
      <c r="D798" s="57" t="s">
        <v>92</v>
      </c>
      <c r="E798" s="81"/>
      <c r="F798" s="81"/>
      <c r="G798" s="81"/>
      <c r="H798" s="87">
        <f t="shared" si="60"/>
        <v>0</v>
      </c>
      <c r="I798" s="87">
        <f t="shared" si="61"/>
        <v>0</v>
      </c>
      <c r="J798" s="81"/>
      <c r="K798" s="68">
        <f t="shared" si="63"/>
        <v>0</v>
      </c>
      <c r="L798" s="81"/>
      <c r="M798" s="68">
        <f t="shared" si="64"/>
        <v>0</v>
      </c>
    </row>
    <row r="799" spans="1:13" x14ac:dyDescent="0.25">
      <c r="A799" s="39" t="str">
        <f t="shared" si="62"/>
        <v>FRONTIERRheumatology</v>
      </c>
      <c r="B799" s="67" t="s">
        <v>26</v>
      </c>
      <c r="C799" s="57" t="s">
        <v>60</v>
      </c>
      <c r="D799" s="57" t="s">
        <v>92</v>
      </c>
      <c r="E799" s="81"/>
      <c r="F799" s="81"/>
      <c r="G799" s="81"/>
      <c r="H799" s="87">
        <f t="shared" si="60"/>
        <v>0</v>
      </c>
      <c r="I799" s="87">
        <f t="shared" si="61"/>
        <v>0</v>
      </c>
      <c r="J799" s="81"/>
      <c r="K799" s="68">
        <f t="shared" si="63"/>
        <v>0</v>
      </c>
      <c r="L799" s="81"/>
      <c r="M799" s="68">
        <f t="shared" si="64"/>
        <v>0</v>
      </c>
    </row>
    <row r="800" spans="1:13" x14ac:dyDescent="0.25">
      <c r="A800" s="39" t="str">
        <f t="shared" si="62"/>
        <v>FRONTIERSurgeons</v>
      </c>
      <c r="B800" s="67" t="s">
        <v>27</v>
      </c>
      <c r="C800" s="57" t="s">
        <v>60</v>
      </c>
      <c r="D800" s="57" t="s">
        <v>92</v>
      </c>
      <c r="E800" s="81"/>
      <c r="F800" s="81"/>
      <c r="G800" s="81"/>
      <c r="H800" s="87">
        <f t="shared" si="60"/>
        <v>0</v>
      </c>
      <c r="I800" s="87">
        <f t="shared" si="61"/>
        <v>0</v>
      </c>
      <c r="J800" s="81"/>
      <c r="K800" s="68">
        <f t="shared" si="63"/>
        <v>0</v>
      </c>
      <c r="L800" s="81"/>
      <c r="M800" s="68">
        <f t="shared" si="64"/>
        <v>0</v>
      </c>
    </row>
    <row r="801" spans="1:13" x14ac:dyDescent="0.25">
      <c r="A801" s="39" t="str">
        <f t="shared" si="62"/>
        <v>FRONTIERUrology</v>
      </c>
      <c r="B801" s="67" t="s">
        <v>28</v>
      </c>
      <c r="C801" s="57" t="s">
        <v>60</v>
      </c>
      <c r="D801" s="57" t="s">
        <v>92</v>
      </c>
      <c r="E801" s="81"/>
      <c r="F801" s="81"/>
      <c r="G801" s="81"/>
      <c r="H801" s="87">
        <f t="shared" si="60"/>
        <v>0</v>
      </c>
      <c r="I801" s="87">
        <f t="shared" si="61"/>
        <v>0</v>
      </c>
      <c r="J801" s="81"/>
      <c r="K801" s="68">
        <f t="shared" si="63"/>
        <v>0</v>
      </c>
      <c r="L801" s="81"/>
      <c r="M801" s="68">
        <f t="shared" si="64"/>
        <v>0</v>
      </c>
    </row>
  </sheetData>
  <sheetProtection algorithmName="SHA-512" hashValue="0IdAC07ER7Ta03zjc7aexCDn/nouvkvaCc6ZiMA53FvCPzNJeyZ8o8iVEx8LhPa8RSzOjx+MraVnyXWJ20j/yA==" saltValue="vO5NecAeORvyf/8amM9ZZA==" spinCount="100000" sheet="1" objects="1" scenarios="1"/>
  <mergeCells count="15">
    <mergeCell ref="C3:E3"/>
    <mergeCell ref="C2:E2"/>
    <mergeCell ref="F1:I3"/>
    <mergeCell ref="B6:M6"/>
    <mergeCell ref="B7:B9"/>
    <mergeCell ref="C7:C9"/>
    <mergeCell ref="D7:D9"/>
    <mergeCell ref="E7:H7"/>
    <mergeCell ref="E8:E9"/>
    <mergeCell ref="F8:F9"/>
    <mergeCell ref="G8:G9"/>
    <mergeCell ref="H8:H9"/>
    <mergeCell ref="J8:K8"/>
    <mergeCell ref="L8:M8"/>
    <mergeCell ref="I7:M7"/>
  </mergeCells>
  <conditionalFormatting sqref="K10:K801 M10:M801">
    <cfRule type="cellIs" dxfId="43" priority="1" operator="equal">
      <formula>"nd"</formula>
    </cfRule>
    <cfRule type="cellIs" dxfId="42" priority="2" operator="greaterThanOrEqual">
      <formula>0.9</formula>
    </cfRule>
    <cfRule type="cellIs" dxfId="41" priority="3" operator="lessThan">
      <formula>0.9</formula>
    </cfRule>
  </conditionalFormatting>
  <printOptions horizontalCentered="1"/>
  <pageMargins left="0.25" right="0.25" top="2" bottom="0.75" header="0.3" footer="0.3"/>
  <pageSetup scale="57" fitToHeight="0" orientation="portrait" r:id="rId1"/>
  <headerFooter scaleWithDoc="0">
    <oddHeader>&amp;C&amp;G
&amp;"Arial,Bold"Geographic Access Report
Section VII:  Physical Health Geographical Access by Each County</oddHeader>
    <oddFooter>&amp;L&amp;"Arial,Regular"&amp;10Geographic Access - Report #55&amp;C&amp;"Arial,Regular"&amp;10Rev. v6 2019-07&amp;R&amp;"Arial,Regular"&amp;10&amp;P</oddFooter>
  </headerFooter>
  <rowBreaks count="16" manualBreakCount="16">
    <brk id="57" min="1" max="12" man="1"/>
    <brk id="105" min="1" max="12" man="1"/>
    <brk id="153" min="1" max="12" man="1"/>
    <brk id="201" min="1" max="12" man="1"/>
    <brk id="249" min="1" max="12" man="1"/>
    <brk id="297" min="1" max="12" man="1"/>
    <brk id="345" min="1" max="12" man="1"/>
    <brk id="393" min="1" max="12" man="1"/>
    <brk id="441" min="1" max="12" man="1"/>
    <brk id="489" min="1" max="12" man="1"/>
    <brk id="537" min="1" max="12" man="1"/>
    <brk id="585" min="1" max="12" man="1"/>
    <brk id="633" min="1" max="12" man="1"/>
    <brk id="681" min="1" max="12" man="1"/>
    <brk id="729" min="1" max="12" man="1"/>
    <brk id="777" min="1" max="12"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M79"/>
  <sheetViews>
    <sheetView showGridLines="0" topLeftCell="B1" zoomScale="85" zoomScaleNormal="85" workbookViewId="0">
      <selection activeCell="B1" sqref="B1"/>
    </sheetView>
  </sheetViews>
  <sheetFormatPr defaultColWidth="9.1796875" defaultRowHeight="12.5" x14ac:dyDescent="0.25"/>
  <cols>
    <col min="1" max="1" width="0" style="40" hidden="1" customWidth="1"/>
    <col min="2" max="2" width="43.26953125" style="40" customWidth="1"/>
    <col min="3" max="8" width="12.1796875" style="40" customWidth="1"/>
    <col min="9" max="16384" width="9.1796875" style="40"/>
  </cols>
  <sheetData>
    <row r="1" spans="1:13" ht="13" x14ac:dyDescent="0.25">
      <c r="B1" s="7" t="s">
        <v>0</v>
      </c>
      <c r="C1" s="2" t="str">
        <f>IF('1 BH Geo Access Summary &amp; Analy'!B1="","",'1 BH Geo Access Summary &amp; Analy'!B1)</f>
        <v/>
      </c>
      <c r="D1" s="5" t="s">
        <v>1</v>
      </c>
      <c r="E1" s="13" t="str">
        <f>IF('1 BH Geo Access Summary &amp; Analy'!D1="","",'1 BH Geo Access Summary &amp; Analy'!D1)</f>
        <v/>
      </c>
      <c r="F1" s="265"/>
      <c r="G1" s="266"/>
      <c r="H1" s="266"/>
    </row>
    <row r="2" spans="1:13" ht="13" x14ac:dyDescent="0.25">
      <c r="B2" s="7" t="s">
        <v>2</v>
      </c>
      <c r="C2" s="238" t="str">
        <f>IF('1 BH Geo Access Summary &amp; Analy'!B2="","",'1 BH Geo Access Summary &amp; Analy'!B2)</f>
        <v/>
      </c>
      <c r="D2" s="239"/>
      <c r="E2" s="240"/>
      <c r="F2" s="265"/>
      <c r="G2" s="266"/>
      <c r="H2" s="266"/>
    </row>
    <row r="3" spans="1:13" ht="13" x14ac:dyDescent="0.25">
      <c r="B3" s="7" t="s">
        <v>37</v>
      </c>
      <c r="C3" s="238" t="str">
        <f>IF('1 BH Geo Access Summary &amp; Analy'!B3="","",'1 BH Geo Access Summary &amp; Analy'!B3)</f>
        <v/>
      </c>
      <c r="D3" s="239"/>
      <c r="E3" s="240"/>
      <c r="F3" s="265"/>
      <c r="G3" s="266"/>
      <c r="H3" s="266"/>
    </row>
    <row r="4" spans="1:13" ht="13" x14ac:dyDescent="0.25">
      <c r="B4" s="22"/>
      <c r="C4" s="22"/>
      <c r="D4" s="22"/>
      <c r="E4" s="22"/>
      <c r="F4" s="22"/>
      <c r="G4" s="22"/>
      <c r="H4" s="22"/>
      <c r="I4" s="23"/>
      <c r="J4" s="23"/>
      <c r="K4" s="23"/>
      <c r="L4" s="23"/>
      <c r="M4" s="23"/>
    </row>
    <row r="5" spans="1:13" x14ac:dyDescent="0.25">
      <c r="A5" s="42" t="s">
        <v>244</v>
      </c>
      <c r="E5" s="45"/>
      <c r="F5" s="58"/>
      <c r="G5" s="46"/>
      <c r="H5" s="46"/>
    </row>
    <row r="6" spans="1:13" ht="14.5" customHeight="1" x14ac:dyDescent="0.25">
      <c r="B6" s="249" t="s">
        <v>168</v>
      </c>
      <c r="C6" s="250"/>
      <c r="D6" s="250"/>
      <c r="E6" s="250"/>
      <c r="F6" s="250"/>
      <c r="G6" s="251"/>
      <c r="H6" s="59"/>
    </row>
    <row r="7" spans="1:13" ht="39" x14ac:dyDescent="0.25">
      <c r="B7" s="60" t="s">
        <v>239</v>
      </c>
      <c r="C7" s="60" t="s">
        <v>63</v>
      </c>
      <c r="D7" s="60" t="s">
        <v>154</v>
      </c>
      <c r="E7" s="60" t="s">
        <v>55</v>
      </c>
      <c r="F7" s="60" t="s">
        <v>56</v>
      </c>
      <c r="G7" s="60" t="s">
        <v>57</v>
      </c>
    </row>
    <row r="8" spans="1:13" ht="25" x14ac:dyDescent="0.25">
      <c r="A8" s="39" t="str">
        <f>D8&amp;B8</f>
        <v>URBANPCP including Internal Medicine, General Practice, Family Practice</v>
      </c>
      <c r="B8" s="67" t="s">
        <v>4</v>
      </c>
      <c r="C8" s="57" t="s">
        <v>169</v>
      </c>
      <c r="D8" s="57" t="s">
        <v>58</v>
      </c>
      <c r="E8" s="82"/>
      <c r="F8" s="82"/>
      <c r="G8" s="82"/>
      <c r="J8" s="46"/>
    </row>
    <row r="9" spans="1:13" x14ac:dyDescent="0.25">
      <c r="A9" s="39" t="str">
        <f t="shared" ref="A9:A72" si="0">D9&amp;B9</f>
        <v>URBANPharmacies</v>
      </c>
      <c r="B9" s="67" t="s">
        <v>5</v>
      </c>
      <c r="C9" s="57" t="s">
        <v>169</v>
      </c>
      <c r="D9" s="57" t="s">
        <v>58</v>
      </c>
      <c r="E9" s="82"/>
      <c r="F9" s="82"/>
      <c r="G9" s="82"/>
      <c r="J9" s="46"/>
    </row>
    <row r="10" spans="1:13" x14ac:dyDescent="0.25">
      <c r="A10" s="39" t="str">
        <f t="shared" si="0"/>
        <v>URBANFQHC - PCP Only</v>
      </c>
      <c r="B10" s="67" t="s">
        <v>6</v>
      </c>
      <c r="C10" s="57" t="s">
        <v>169</v>
      </c>
      <c r="D10" s="57" t="s">
        <v>58</v>
      </c>
      <c r="E10" s="82"/>
      <c r="F10" s="82"/>
      <c r="G10" s="82"/>
      <c r="J10" s="46"/>
    </row>
    <row r="11" spans="1:13" x14ac:dyDescent="0.25">
      <c r="A11" s="39" t="str">
        <f t="shared" si="0"/>
        <v>URBANCardiology</v>
      </c>
      <c r="B11" s="67" t="s">
        <v>8</v>
      </c>
      <c r="C11" s="57" t="s">
        <v>169</v>
      </c>
      <c r="D11" s="57" t="s">
        <v>58</v>
      </c>
      <c r="E11" s="82"/>
      <c r="F11" s="82"/>
      <c r="G11" s="82"/>
      <c r="J11" s="46"/>
    </row>
    <row r="12" spans="1:13" x14ac:dyDescent="0.25">
      <c r="A12" s="39" t="str">
        <f t="shared" si="0"/>
        <v>URBANCertified Nurse Practitioner</v>
      </c>
      <c r="B12" s="67" t="s">
        <v>9</v>
      </c>
      <c r="C12" s="57" t="s">
        <v>169</v>
      </c>
      <c r="D12" s="57" t="s">
        <v>58</v>
      </c>
      <c r="E12" s="82"/>
      <c r="F12" s="82"/>
      <c r="G12" s="82"/>
      <c r="J12" s="46"/>
    </row>
    <row r="13" spans="1:13" x14ac:dyDescent="0.25">
      <c r="A13" s="39" t="str">
        <f t="shared" si="0"/>
        <v>URBANCertified Midwives</v>
      </c>
      <c r="B13" s="67" t="s">
        <v>10</v>
      </c>
      <c r="C13" s="57" t="s">
        <v>169</v>
      </c>
      <c r="D13" s="57" t="s">
        <v>58</v>
      </c>
      <c r="E13" s="82"/>
      <c r="F13" s="82"/>
      <c r="G13" s="82"/>
      <c r="J13" s="46"/>
    </row>
    <row r="14" spans="1:13" x14ac:dyDescent="0.25">
      <c r="A14" s="39" t="str">
        <f t="shared" si="0"/>
        <v>URBANDermatology</v>
      </c>
      <c r="B14" s="67" t="s">
        <v>11</v>
      </c>
      <c r="C14" s="57" t="s">
        <v>169</v>
      </c>
      <c r="D14" s="57" t="s">
        <v>58</v>
      </c>
      <c r="E14" s="82"/>
      <c r="F14" s="82"/>
      <c r="G14" s="82"/>
      <c r="J14" s="46"/>
    </row>
    <row r="15" spans="1:13" x14ac:dyDescent="0.25">
      <c r="A15" s="39" t="str">
        <f t="shared" si="0"/>
        <v>URBANDental</v>
      </c>
      <c r="B15" s="67" t="s">
        <v>12</v>
      </c>
      <c r="C15" s="57" t="s">
        <v>169</v>
      </c>
      <c r="D15" s="57" t="s">
        <v>58</v>
      </c>
      <c r="E15" s="82"/>
      <c r="F15" s="82"/>
      <c r="G15" s="82"/>
      <c r="J15" s="46"/>
    </row>
    <row r="16" spans="1:13" x14ac:dyDescent="0.25">
      <c r="A16" s="39" t="str">
        <f t="shared" si="0"/>
        <v>URBANEndocrinology</v>
      </c>
      <c r="B16" s="67" t="s">
        <v>13</v>
      </c>
      <c r="C16" s="57" t="s">
        <v>169</v>
      </c>
      <c r="D16" s="57" t="s">
        <v>58</v>
      </c>
      <c r="E16" s="82"/>
      <c r="F16" s="82"/>
      <c r="G16" s="82"/>
      <c r="J16" s="46"/>
    </row>
    <row r="17" spans="1:10" x14ac:dyDescent="0.25">
      <c r="A17" s="39" t="str">
        <f t="shared" si="0"/>
        <v>URBANENT</v>
      </c>
      <c r="B17" s="67" t="s">
        <v>14</v>
      </c>
      <c r="C17" s="57" t="s">
        <v>169</v>
      </c>
      <c r="D17" s="57" t="s">
        <v>58</v>
      </c>
      <c r="E17" s="82"/>
      <c r="F17" s="82"/>
      <c r="G17" s="82"/>
      <c r="J17" s="46"/>
    </row>
    <row r="18" spans="1:10" x14ac:dyDescent="0.25">
      <c r="A18" s="39" t="str">
        <f t="shared" si="0"/>
        <v>URBANFQHC</v>
      </c>
      <c r="B18" s="67" t="s">
        <v>15</v>
      </c>
      <c r="C18" s="57" t="s">
        <v>169</v>
      </c>
      <c r="D18" s="57" t="s">
        <v>58</v>
      </c>
      <c r="E18" s="82"/>
      <c r="F18" s="82"/>
      <c r="G18" s="82"/>
      <c r="J18" s="46"/>
    </row>
    <row r="19" spans="1:10" x14ac:dyDescent="0.25">
      <c r="A19" s="39" t="str">
        <f t="shared" si="0"/>
        <v>URBANRHC</v>
      </c>
      <c r="B19" s="69" t="s">
        <v>16</v>
      </c>
      <c r="C19" s="57" t="s">
        <v>169</v>
      </c>
      <c r="D19" s="57" t="s">
        <v>58</v>
      </c>
      <c r="E19" s="82"/>
      <c r="F19" s="82"/>
      <c r="G19" s="82"/>
      <c r="J19" s="46"/>
    </row>
    <row r="20" spans="1:10" x14ac:dyDescent="0.25">
      <c r="A20" s="39" t="str">
        <f t="shared" si="0"/>
        <v>URBANHematology/Oncology</v>
      </c>
      <c r="B20" s="67" t="s">
        <v>17</v>
      </c>
      <c r="C20" s="57" t="s">
        <v>169</v>
      </c>
      <c r="D20" s="57" t="s">
        <v>58</v>
      </c>
      <c r="E20" s="82"/>
      <c r="F20" s="82"/>
      <c r="G20" s="82"/>
      <c r="J20" s="46"/>
    </row>
    <row r="21" spans="1:10" x14ac:dyDescent="0.25">
      <c r="A21" s="39" t="str">
        <f t="shared" si="0"/>
        <v>URBANI/T/U</v>
      </c>
      <c r="B21" s="69" t="s">
        <v>18</v>
      </c>
      <c r="C21" s="57" t="s">
        <v>169</v>
      </c>
      <c r="D21" s="57" t="s">
        <v>58</v>
      </c>
      <c r="E21" s="82"/>
      <c r="F21" s="82"/>
      <c r="G21" s="82"/>
      <c r="J21" s="46"/>
    </row>
    <row r="22" spans="1:10" x14ac:dyDescent="0.25">
      <c r="A22" s="39" t="str">
        <f t="shared" si="0"/>
        <v>URBANNeurology</v>
      </c>
      <c r="B22" s="67" t="s">
        <v>19</v>
      </c>
      <c r="C22" s="57" t="s">
        <v>169</v>
      </c>
      <c r="D22" s="57" t="s">
        <v>58</v>
      </c>
      <c r="E22" s="82"/>
      <c r="F22" s="82"/>
      <c r="G22" s="82"/>
      <c r="J22" s="46"/>
    </row>
    <row r="23" spans="1:10" x14ac:dyDescent="0.25">
      <c r="A23" s="39" t="str">
        <f t="shared" si="0"/>
        <v>URBANNeurosurgeons</v>
      </c>
      <c r="B23" s="67" t="s">
        <v>20</v>
      </c>
      <c r="C23" s="57" t="s">
        <v>169</v>
      </c>
      <c r="D23" s="57" t="s">
        <v>58</v>
      </c>
      <c r="E23" s="82"/>
      <c r="F23" s="82"/>
      <c r="G23" s="82"/>
      <c r="J23" s="46"/>
    </row>
    <row r="24" spans="1:10" x14ac:dyDescent="0.25">
      <c r="A24" s="39" t="str">
        <f t="shared" si="0"/>
        <v>URBANOB/Gyn</v>
      </c>
      <c r="B24" s="67" t="s">
        <v>21</v>
      </c>
      <c r="C24" s="57" t="s">
        <v>169</v>
      </c>
      <c r="D24" s="57" t="s">
        <v>58</v>
      </c>
      <c r="E24" s="82"/>
      <c r="F24" s="82"/>
      <c r="G24" s="82"/>
      <c r="J24" s="46"/>
    </row>
    <row r="25" spans="1:10" x14ac:dyDescent="0.25">
      <c r="A25" s="39" t="str">
        <f t="shared" si="0"/>
        <v>URBANOrthopedics</v>
      </c>
      <c r="B25" s="67" t="s">
        <v>22</v>
      </c>
      <c r="C25" s="57" t="s">
        <v>169</v>
      </c>
      <c r="D25" s="57" t="s">
        <v>58</v>
      </c>
      <c r="E25" s="82"/>
      <c r="F25" s="82"/>
      <c r="G25" s="82"/>
      <c r="J25" s="46"/>
    </row>
    <row r="26" spans="1:10" x14ac:dyDescent="0.25">
      <c r="A26" s="39" t="str">
        <f t="shared" si="0"/>
        <v>URBANPediatrics</v>
      </c>
      <c r="B26" s="67" t="s">
        <v>23</v>
      </c>
      <c r="C26" s="57" t="s">
        <v>169</v>
      </c>
      <c r="D26" s="57" t="s">
        <v>58</v>
      </c>
      <c r="E26" s="82"/>
      <c r="F26" s="82"/>
      <c r="G26" s="82"/>
      <c r="J26" s="46"/>
    </row>
    <row r="27" spans="1:10" x14ac:dyDescent="0.25">
      <c r="A27" s="39" t="str">
        <f t="shared" si="0"/>
        <v>URBANPhysician Assistant</v>
      </c>
      <c r="B27" s="67" t="s">
        <v>24</v>
      </c>
      <c r="C27" s="57" t="s">
        <v>169</v>
      </c>
      <c r="D27" s="57" t="s">
        <v>58</v>
      </c>
      <c r="E27" s="82"/>
      <c r="F27" s="82"/>
      <c r="G27" s="82"/>
      <c r="J27" s="46"/>
    </row>
    <row r="28" spans="1:10" x14ac:dyDescent="0.25">
      <c r="A28" s="39" t="str">
        <f t="shared" si="0"/>
        <v>URBANPodiatry</v>
      </c>
      <c r="B28" s="67" t="s">
        <v>25</v>
      </c>
      <c r="C28" s="57" t="s">
        <v>169</v>
      </c>
      <c r="D28" s="57" t="s">
        <v>58</v>
      </c>
      <c r="E28" s="82"/>
      <c r="F28" s="82"/>
      <c r="G28" s="82"/>
      <c r="J28" s="46"/>
    </row>
    <row r="29" spans="1:10" x14ac:dyDescent="0.25">
      <c r="A29" s="39" t="str">
        <f t="shared" si="0"/>
        <v>URBANRheumatology</v>
      </c>
      <c r="B29" s="67" t="s">
        <v>26</v>
      </c>
      <c r="C29" s="57" t="s">
        <v>169</v>
      </c>
      <c r="D29" s="57" t="s">
        <v>58</v>
      </c>
      <c r="E29" s="82"/>
      <c r="F29" s="82"/>
      <c r="G29" s="82"/>
      <c r="J29" s="46"/>
    </row>
    <row r="30" spans="1:10" x14ac:dyDescent="0.25">
      <c r="A30" s="39" t="str">
        <f t="shared" si="0"/>
        <v>URBANSurgeons</v>
      </c>
      <c r="B30" s="67" t="s">
        <v>27</v>
      </c>
      <c r="C30" s="57" t="s">
        <v>169</v>
      </c>
      <c r="D30" s="57" t="s">
        <v>58</v>
      </c>
      <c r="E30" s="82"/>
      <c r="F30" s="82"/>
      <c r="G30" s="82"/>
      <c r="J30" s="46"/>
    </row>
    <row r="31" spans="1:10" x14ac:dyDescent="0.25">
      <c r="A31" s="39" t="str">
        <f t="shared" si="0"/>
        <v>URBANUrology</v>
      </c>
      <c r="B31" s="67" t="s">
        <v>28</v>
      </c>
      <c r="C31" s="57" t="s">
        <v>169</v>
      </c>
      <c r="D31" s="57" t="s">
        <v>58</v>
      </c>
      <c r="E31" s="82"/>
      <c r="F31" s="82"/>
      <c r="G31" s="82"/>
      <c r="J31" s="46"/>
    </row>
    <row r="32" spans="1:10" ht="25" x14ac:dyDescent="0.25">
      <c r="A32" s="39" t="str">
        <f t="shared" si="0"/>
        <v>RURALPCP including Internal Medicine, General Practice, Family Practice</v>
      </c>
      <c r="B32" s="67" t="s">
        <v>4</v>
      </c>
      <c r="C32" s="57" t="s">
        <v>170</v>
      </c>
      <c r="D32" s="57" t="s">
        <v>59</v>
      </c>
      <c r="E32" s="82"/>
      <c r="F32" s="82"/>
      <c r="G32" s="82"/>
      <c r="J32" s="46"/>
    </row>
    <row r="33" spans="1:10" x14ac:dyDescent="0.25">
      <c r="A33" s="39" t="str">
        <f t="shared" si="0"/>
        <v>RURALPharmacies</v>
      </c>
      <c r="B33" s="67" t="s">
        <v>5</v>
      </c>
      <c r="C33" s="57" t="s">
        <v>170</v>
      </c>
      <c r="D33" s="57" t="s">
        <v>59</v>
      </c>
      <c r="E33" s="82"/>
      <c r="F33" s="82"/>
      <c r="G33" s="82"/>
      <c r="J33" s="46"/>
    </row>
    <row r="34" spans="1:10" x14ac:dyDescent="0.25">
      <c r="A34" s="39" t="str">
        <f t="shared" si="0"/>
        <v>RURALFQHC - PCP Only</v>
      </c>
      <c r="B34" s="67" t="s">
        <v>6</v>
      </c>
      <c r="C34" s="57" t="s">
        <v>170</v>
      </c>
      <c r="D34" s="57" t="s">
        <v>59</v>
      </c>
      <c r="E34" s="82"/>
      <c r="F34" s="82"/>
      <c r="G34" s="82"/>
      <c r="J34" s="46"/>
    </row>
    <row r="35" spans="1:10" x14ac:dyDescent="0.25">
      <c r="A35" s="39" t="str">
        <f t="shared" si="0"/>
        <v>RURALCardiology</v>
      </c>
      <c r="B35" s="67" t="s">
        <v>8</v>
      </c>
      <c r="C35" s="57" t="s">
        <v>171</v>
      </c>
      <c r="D35" s="57" t="s">
        <v>59</v>
      </c>
      <c r="E35" s="82"/>
      <c r="F35" s="82"/>
      <c r="G35" s="82"/>
      <c r="J35" s="46"/>
    </row>
    <row r="36" spans="1:10" x14ac:dyDescent="0.25">
      <c r="A36" s="39" t="str">
        <f t="shared" si="0"/>
        <v>RURALCertified Nurse Practitioner</v>
      </c>
      <c r="B36" s="67" t="s">
        <v>9</v>
      </c>
      <c r="C36" s="57" t="s">
        <v>171</v>
      </c>
      <c r="D36" s="57" t="s">
        <v>59</v>
      </c>
      <c r="E36" s="82"/>
      <c r="F36" s="82"/>
      <c r="G36" s="82"/>
      <c r="J36" s="46"/>
    </row>
    <row r="37" spans="1:10" x14ac:dyDescent="0.25">
      <c r="A37" s="39" t="str">
        <f t="shared" si="0"/>
        <v>RURALCertified Midwives</v>
      </c>
      <c r="B37" s="67" t="s">
        <v>10</v>
      </c>
      <c r="C37" s="57" t="s">
        <v>171</v>
      </c>
      <c r="D37" s="57" t="s">
        <v>59</v>
      </c>
      <c r="E37" s="82"/>
      <c r="F37" s="82"/>
      <c r="G37" s="82"/>
      <c r="J37" s="46"/>
    </row>
    <row r="38" spans="1:10" x14ac:dyDescent="0.25">
      <c r="A38" s="39" t="str">
        <f t="shared" si="0"/>
        <v>RURALDermatology</v>
      </c>
      <c r="B38" s="67" t="s">
        <v>11</v>
      </c>
      <c r="C38" s="57" t="s">
        <v>171</v>
      </c>
      <c r="D38" s="57" t="s">
        <v>59</v>
      </c>
      <c r="E38" s="82"/>
      <c r="F38" s="82"/>
      <c r="G38" s="82"/>
      <c r="J38" s="46"/>
    </row>
    <row r="39" spans="1:10" x14ac:dyDescent="0.25">
      <c r="A39" s="39" t="str">
        <f t="shared" si="0"/>
        <v>RURALDental</v>
      </c>
      <c r="B39" s="67" t="s">
        <v>12</v>
      </c>
      <c r="C39" s="57" t="s">
        <v>171</v>
      </c>
      <c r="D39" s="57" t="s">
        <v>59</v>
      </c>
      <c r="E39" s="82"/>
      <c r="F39" s="82"/>
      <c r="G39" s="82"/>
      <c r="J39" s="46"/>
    </row>
    <row r="40" spans="1:10" x14ac:dyDescent="0.25">
      <c r="A40" s="39" t="str">
        <f t="shared" si="0"/>
        <v>RURALEndocrinology</v>
      </c>
      <c r="B40" s="67" t="s">
        <v>13</v>
      </c>
      <c r="C40" s="57" t="s">
        <v>171</v>
      </c>
      <c r="D40" s="57" t="s">
        <v>59</v>
      </c>
      <c r="E40" s="82"/>
      <c r="F40" s="82"/>
      <c r="G40" s="82"/>
      <c r="J40" s="46"/>
    </row>
    <row r="41" spans="1:10" x14ac:dyDescent="0.25">
      <c r="A41" s="39" t="str">
        <f t="shared" si="0"/>
        <v>RURALENT</v>
      </c>
      <c r="B41" s="67" t="s">
        <v>14</v>
      </c>
      <c r="C41" s="57" t="s">
        <v>171</v>
      </c>
      <c r="D41" s="57" t="s">
        <v>59</v>
      </c>
      <c r="E41" s="82"/>
      <c r="F41" s="82"/>
      <c r="G41" s="82"/>
      <c r="J41" s="46"/>
    </row>
    <row r="42" spans="1:10" x14ac:dyDescent="0.25">
      <c r="A42" s="39" t="str">
        <f t="shared" si="0"/>
        <v>RURALFQHC</v>
      </c>
      <c r="B42" s="67" t="s">
        <v>15</v>
      </c>
      <c r="C42" s="57" t="s">
        <v>171</v>
      </c>
      <c r="D42" s="57" t="s">
        <v>59</v>
      </c>
      <c r="E42" s="82"/>
      <c r="F42" s="82"/>
      <c r="G42" s="82"/>
      <c r="J42" s="46"/>
    </row>
    <row r="43" spans="1:10" x14ac:dyDescent="0.25">
      <c r="A43" s="39" t="str">
        <f t="shared" si="0"/>
        <v>RURALRHC</v>
      </c>
      <c r="B43" s="69" t="s">
        <v>16</v>
      </c>
      <c r="C43" s="57" t="s">
        <v>171</v>
      </c>
      <c r="D43" s="57" t="s">
        <v>59</v>
      </c>
      <c r="E43" s="82"/>
      <c r="F43" s="82"/>
      <c r="G43" s="82"/>
      <c r="J43" s="46"/>
    </row>
    <row r="44" spans="1:10" x14ac:dyDescent="0.25">
      <c r="A44" s="39" t="str">
        <f t="shared" si="0"/>
        <v>RURALHematology/Oncology</v>
      </c>
      <c r="B44" s="67" t="s">
        <v>17</v>
      </c>
      <c r="C44" s="57" t="s">
        <v>171</v>
      </c>
      <c r="D44" s="57" t="s">
        <v>59</v>
      </c>
      <c r="E44" s="82"/>
      <c r="F44" s="82"/>
      <c r="G44" s="82"/>
      <c r="J44" s="46"/>
    </row>
    <row r="45" spans="1:10" x14ac:dyDescent="0.25">
      <c r="A45" s="39" t="str">
        <f t="shared" si="0"/>
        <v>RURALI/T/U</v>
      </c>
      <c r="B45" s="69" t="s">
        <v>18</v>
      </c>
      <c r="C45" s="57" t="s">
        <v>171</v>
      </c>
      <c r="D45" s="57" t="s">
        <v>59</v>
      </c>
      <c r="E45" s="82"/>
      <c r="F45" s="82"/>
      <c r="G45" s="82"/>
      <c r="J45" s="46"/>
    </row>
    <row r="46" spans="1:10" x14ac:dyDescent="0.25">
      <c r="A46" s="39" t="str">
        <f t="shared" si="0"/>
        <v>RURALNeurology</v>
      </c>
      <c r="B46" s="67" t="s">
        <v>19</v>
      </c>
      <c r="C46" s="57" t="s">
        <v>171</v>
      </c>
      <c r="D46" s="57" t="s">
        <v>59</v>
      </c>
      <c r="E46" s="82"/>
      <c r="F46" s="82"/>
      <c r="G46" s="82"/>
      <c r="J46" s="46"/>
    </row>
    <row r="47" spans="1:10" x14ac:dyDescent="0.25">
      <c r="A47" s="39" t="str">
        <f t="shared" si="0"/>
        <v>RURALNeurosurgeons</v>
      </c>
      <c r="B47" s="67" t="s">
        <v>20</v>
      </c>
      <c r="C47" s="57" t="s">
        <v>171</v>
      </c>
      <c r="D47" s="57" t="s">
        <v>59</v>
      </c>
      <c r="E47" s="82"/>
      <c r="F47" s="82"/>
      <c r="G47" s="82"/>
      <c r="J47" s="46"/>
    </row>
    <row r="48" spans="1:10" x14ac:dyDescent="0.25">
      <c r="A48" s="39" t="str">
        <f t="shared" si="0"/>
        <v>RURALOB/Gyn</v>
      </c>
      <c r="B48" s="67" t="s">
        <v>21</v>
      </c>
      <c r="C48" s="57" t="s">
        <v>171</v>
      </c>
      <c r="D48" s="57" t="s">
        <v>59</v>
      </c>
      <c r="E48" s="82"/>
      <c r="F48" s="82"/>
      <c r="G48" s="82"/>
      <c r="J48" s="46"/>
    </row>
    <row r="49" spans="1:10" x14ac:dyDescent="0.25">
      <c r="A49" s="39" t="str">
        <f t="shared" si="0"/>
        <v>RURALOrthopedics</v>
      </c>
      <c r="B49" s="67" t="s">
        <v>22</v>
      </c>
      <c r="C49" s="57" t="s">
        <v>171</v>
      </c>
      <c r="D49" s="57" t="s">
        <v>59</v>
      </c>
      <c r="E49" s="82"/>
      <c r="F49" s="82"/>
      <c r="G49" s="82"/>
      <c r="J49" s="46"/>
    </row>
    <row r="50" spans="1:10" x14ac:dyDescent="0.25">
      <c r="A50" s="39" t="str">
        <f t="shared" si="0"/>
        <v>RURALPediatrics</v>
      </c>
      <c r="B50" s="67" t="s">
        <v>23</v>
      </c>
      <c r="C50" s="57" t="s">
        <v>171</v>
      </c>
      <c r="D50" s="57" t="s">
        <v>59</v>
      </c>
      <c r="E50" s="82"/>
      <c r="F50" s="82"/>
      <c r="G50" s="82"/>
      <c r="J50" s="46"/>
    </row>
    <row r="51" spans="1:10" x14ac:dyDescent="0.25">
      <c r="A51" s="39" t="str">
        <f t="shared" si="0"/>
        <v>RURALPhysician Assistant</v>
      </c>
      <c r="B51" s="67" t="s">
        <v>24</v>
      </c>
      <c r="C51" s="57" t="s">
        <v>171</v>
      </c>
      <c r="D51" s="57" t="s">
        <v>59</v>
      </c>
      <c r="E51" s="82"/>
      <c r="F51" s="82"/>
      <c r="G51" s="82"/>
      <c r="J51" s="46"/>
    </row>
    <row r="52" spans="1:10" x14ac:dyDescent="0.25">
      <c r="A52" s="39" t="str">
        <f t="shared" si="0"/>
        <v>RURALPodiatry</v>
      </c>
      <c r="B52" s="67" t="s">
        <v>25</v>
      </c>
      <c r="C52" s="57" t="s">
        <v>171</v>
      </c>
      <c r="D52" s="57" t="s">
        <v>59</v>
      </c>
      <c r="E52" s="82"/>
      <c r="F52" s="82"/>
      <c r="G52" s="82"/>
      <c r="J52" s="46"/>
    </row>
    <row r="53" spans="1:10" x14ac:dyDescent="0.25">
      <c r="A53" s="39" t="str">
        <f t="shared" si="0"/>
        <v>RURALRheumatology</v>
      </c>
      <c r="B53" s="67" t="s">
        <v>26</v>
      </c>
      <c r="C53" s="57" t="s">
        <v>171</v>
      </c>
      <c r="D53" s="57" t="s">
        <v>59</v>
      </c>
      <c r="E53" s="82"/>
      <c r="F53" s="82"/>
      <c r="G53" s="82"/>
      <c r="J53" s="46"/>
    </row>
    <row r="54" spans="1:10" x14ac:dyDescent="0.25">
      <c r="A54" s="39" t="str">
        <f t="shared" si="0"/>
        <v>RURALSurgeons</v>
      </c>
      <c r="B54" s="67" t="s">
        <v>27</v>
      </c>
      <c r="C54" s="57" t="s">
        <v>171</v>
      </c>
      <c r="D54" s="57" t="s">
        <v>59</v>
      </c>
      <c r="E54" s="82"/>
      <c r="F54" s="82"/>
      <c r="G54" s="82"/>
      <c r="J54" s="46"/>
    </row>
    <row r="55" spans="1:10" x14ac:dyDescent="0.25">
      <c r="A55" s="39" t="str">
        <f t="shared" si="0"/>
        <v>RURALUrology</v>
      </c>
      <c r="B55" s="67" t="s">
        <v>28</v>
      </c>
      <c r="C55" s="57" t="s">
        <v>171</v>
      </c>
      <c r="D55" s="57" t="s">
        <v>59</v>
      </c>
      <c r="E55" s="82"/>
      <c r="F55" s="82"/>
      <c r="G55" s="82"/>
      <c r="J55" s="46"/>
    </row>
    <row r="56" spans="1:10" ht="25" x14ac:dyDescent="0.25">
      <c r="A56" s="39" t="str">
        <f t="shared" si="0"/>
        <v>FRONTIERPCP including Internal Medicine, General Practice, Family Practice</v>
      </c>
      <c r="B56" s="67" t="s">
        <v>4</v>
      </c>
      <c r="C56" s="57" t="s">
        <v>171</v>
      </c>
      <c r="D56" s="57" t="s">
        <v>60</v>
      </c>
      <c r="E56" s="82"/>
      <c r="F56" s="82"/>
      <c r="G56" s="82"/>
      <c r="J56" s="46"/>
    </row>
    <row r="57" spans="1:10" x14ac:dyDescent="0.25">
      <c r="A57" s="39" t="str">
        <f t="shared" si="0"/>
        <v>FRONTIERPharmacies</v>
      </c>
      <c r="B57" s="67" t="s">
        <v>5</v>
      </c>
      <c r="C57" s="57" t="s">
        <v>171</v>
      </c>
      <c r="D57" s="57" t="s">
        <v>60</v>
      </c>
      <c r="E57" s="82"/>
      <c r="F57" s="82"/>
      <c r="G57" s="82"/>
      <c r="J57" s="46"/>
    </row>
    <row r="58" spans="1:10" x14ac:dyDescent="0.25">
      <c r="A58" s="39" t="str">
        <f t="shared" si="0"/>
        <v>FRONTIERFQHC - PCP Only</v>
      </c>
      <c r="B58" s="67" t="s">
        <v>6</v>
      </c>
      <c r="C58" s="57" t="s">
        <v>171</v>
      </c>
      <c r="D58" s="57" t="s">
        <v>60</v>
      </c>
      <c r="E58" s="82"/>
      <c r="F58" s="82"/>
      <c r="G58" s="82"/>
      <c r="J58" s="46"/>
    </row>
    <row r="59" spans="1:10" x14ac:dyDescent="0.25">
      <c r="A59" s="39" t="str">
        <f t="shared" si="0"/>
        <v>FRONTIERCardiology</v>
      </c>
      <c r="B59" s="67" t="s">
        <v>8</v>
      </c>
      <c r="C59" s="57" t="s">
        <v>172</v>
      </c>
      <c r="D59" s="57" t="s">
        <v>60</v>
      </c>
      <c r="E59" s="82"/>
      <c r="F59" s="82"/>
      <c r="G59" s="82"/>
      <c r="J59" s="46"/>
    </row>
    <row r="60" spans="1:10" x14ac:dyDescent="0.25">
      <c r="A60" s="39" t="str">
        <f t="shared" si="0"/>
        <v>FRONTIERCertified Nurse Practitioner</v>
      </c>
      <c r="B60" s="67" t="s">
        <v>9</v>
      </c>
      <c r="C60" s="57" t="s">
        <v>172</v>
      </c>
      <c r="D60" s="57" t="s">
        <v>60</v>
      </c>
      <c r="E60" s="82"/>
      <c r="F60" s="82"/>
      <c r="G60" s="82"/>
      <c r="J60" s="46"/>
    </row>
    <row r="61" spans="1:10" x14ac:dyDescent="0.25">
      <c r="A61" s="39" t="str">
        <f t="shared" si="0"/>
        <v>FRONTIERCertified Midwives</v>
      </c>
      <c r="B61" s="67" t="s">
        <v>10</v>
      </c>
      <c r="C61" s="57" t="s">
        <v>172</v>
      </c>
      <c r="D61" s="57" t="s">
        <v>60</v>
      </c>
      <c r="E61" s="82"/>
      <c r="F61" s="82"/>
      <c r="G61" s="82"/>
      <c r="J61" s="46"/>
    </row>
    <row r="62" spans="1:10" x14ac:dyDescent="0.25">
      <c r="A62" s="39" t="str">
        <f t="shared" si="0"/>
        <v>FRONTIERDermatology</v>
      </c>
      <c r="B62" s="67" t="s">
        <v>11</v>
      </c>
      <c r="C62" s="57" t="s">
        <v>172</v>
      </c>
      <c r="D62" s="57" t="s">
        <v>60</v>
      </c>
      <c r="E62" s="82"/>
      <c r="F62" s="82"/>
      <c r="G62" s="82"/>
      <c r="J62" s="46"/>
    </row>
    <row r="63" spans="1:10" x14ac:dyDescent="0.25">
      <c r="A63" s="39" t="str">
        <f t="shared" si="0"/>
        <v>FRONTIERDental</v>
      </c>
      <c r="B63" s="67" t="s">
        <v>12</v>
      </c>
      <c r="C63" s="57" t="s">
        <v>172</v>
      </c>
      <c r="D63" s="57" t="s">
        <v>60</v>
      </c>
      <c r="E63" s="82"/>
      <c r="F63" s="82"/>
      <c r="G63" s="82"/>
      <c r="J63" s="46"/>
    </row>
    <row r="64" spans="1:10" x14ac:dyDescent="0.25">
      <c r="A64" s="39" t="str">
        <f t="shared" si="0"/>
        <v>FRONTIEREndocrinology</v>
      </c>
      <c r="B64" s="67" t="s">
        <v>13</v>
      </c>
      <c r="C64" s="57" t="s">
        <v>172</v>
      </c>
      <c r="D64" s="57" t="s">
        <v>60</v>
      </c>
      <c r="E64" s="82"/>
      <c r="F64" s="82"/>
      <c r="G64" s="82"/>
      <c r="J64" s="46"/>
    </row>
    <row r="65" spans="1:10" x14ac:dyDescent="0.25">
      <c r="A65" s="39" t="str">
        <f t="shared" si="0"/>
        <v>FRONTIERENT</v>
      </c>
      <c r="B65" s="67" t="s">
        <v>14</v>
      </c>
      <c r="C65" s="57" t="s">
        <v>172</v>
      </c>
      <c r="D65" s="57" t="s">
        <v>60</v>
      </c>
      <c r="E65" s="82"/>
      <c r="F65" s="82"/>
      <c r="G65" s="82"/>
      <c r="J65" s="46"/>
    </row>
    <row r="66" spans="1:10" x14ac:dyDescent="0.25">
      <c r="A66" s="39" t="str">
        <f t="shared" si="0"/>
        <v>FRONTIERFQHC</v>
      </c>
      <c r="B66" s="67" t="s">
        <v>15</v>
      </c>
      <c r="C66" s="57" t="s">
        <v>172</v>
      </c>
      <c r="D66" s="57" t="s">
        <v>60</v>
      </c>
      <c r="E66" s="82"/>
      <c r="F66" s="82"/>
      <c r="G66" s="82"/>
      <c r="J66" s="46"/>
    </row>
    <row r="67" spans="1:10" x14ac:dyDescent="0.25">
      <c r="A67" s="39" t="str">
        <f t="shared" si="0"/>
        <v>FRONTIERRHC</v>
      </c>
      <c r="B67" s="69" t="s">
        <v>16</v>
      </c>
      <c r="C67" s="57" t="s">
        <v>172</v>
      </c>
      <c r="D67" s="57" t="s">
        <v>60</v>
      </c>
      <c r="E67" s="82"/>
      <c r="F67" s="82"/>
      <c r="G67" s="82"/>
      <c r="J67" s="46"/>
    </row>
    <row r="68" spans="1:10" x14ac:dyDescent="0.25">
      <c r="A68" s="39" t="str">
        <f t="shared" si="0"/>
        <v>FRONTIERHematology/Oncology</v>
      </c>
      <c r="B68" s="67" t="s">
        <v>17</v>
      </c>
      <c r="C68" s="57" t="s">
        <v>172</v>
      </c>
      <c r="D68" s="57" t="s">
        <v>60</v>
      </c>
      <c r="E68" s="82"/>
      <c r="F68" s="82"/>
      <c r="G68" s="82"/>
      <c r="J68" s="46"/>
    </row>
    <row r="69" spans="1:10" x14ac:dyDescent="0.25">
      <c r="A69" s="39" t="str">
        <f t="shared" si="0"/>
        <v>FRONTIERI/T/U</v>
      </c>
      <c r="B69" s="69" t="s">
        <v>18</v>
      </c>
      <c r="C69" s="57" t="s">
        <v>172</v>
      </c>
      <c r="D69" s="57" t="s">
        <v>60</v>
      </c>
      <c r="E69" s="82"/>
      <c r="F69" s="82"/>
      <c r="G69" s="82"/>
      <c r="J69" s="46"/>
    </row>
    <row r="70" spans="1:10" x14ac:dyDescent="0.25">
      <c r="A70" s="39" t="str">
        <f t="shared" si="0"/>
        <v>FRONTIERNeurology</v>
      </c>
      <c r="B70" s="67" t="s">
        <v>19</v>
      </c>
      <c r="C70" s="57" t="s">
        <v>172</v>
      </c>
      <c r="D70" s="57" t="s">
        <v>60</v>
      </c>
      <c r="E70" s="82"/>
      <c r="F70" s="82"/>
      <c r="G70" s="82"/>
      <c r="J70" s="46"/>
    </row>
    <row r="71" spans="1:10" x14ac:dyDescent="0.25">
      <c r="A71" s="39" t="str">
        <f t="shared" si="0"/>
        <v>FRONTIERNeurosurgeons</v>
      </c>
      <c r="B71" s="67" t="s">
        <v>20</v>
      </c>
      <c r="C71" s="57" t="s">
        <v>172</v>
      </c>
      <c r="D71" s="57" t="s">
        <v>60</v>
      </c>
      <c r="E71" s="82"/>
      <c r="F71" s="82"/>
      <c r="G71" s="82"/>
      <c r="J71" s="46"/>
    </row>
    <row r="72" spans="1:10" x14ac:dyDescent="0.25">
      <c r="A72" s="39" t="str">
        <f t="shared" si="0"/>
        <v>FRONTIEROB/Gyn</v>
      </c>
      <c r="B72" s="67" t="s">
        <v>21</v>
      </c>
      <c r="C72" s="57" t="s">
        <v>172</v>
      </c>
      <c r="D72" s="57" t="s">
        <v>60</v>
      </c>
      <c r="E72" s="82"/>
      <c r="F72" s="82"/>
      <c r="G72" s="82"/>
      <c r="J72" s="46"/>
    </row>
    <row r="73" spans="1:10" x14ac:dyDescent="0.25">
      <c r="A73" s="39" t="str">
        <f t="shared" ref="A73:A79" si="1">D73&amp;B73</f>
        <v>FRONTIEROrthopedics</v>
      </c>
      <c r="B73" s="67" t="s">
        <v>22</v>
      </c>
      <c r="C73" s="57" t="s">
        <v>172</v>
      </c>
      <c r="D73" s="57" t="s">
        <v>60</v>
      </c>
      <c r="E73" s="82"/>
      <c r="F73" s="82"/>
      <c r="G73" s="82"/>
      <c r="J73" s="46"/>
    </row>
    <row r="74" spans="1:10" x14ac:dyDescent="0.25">
      <c r="A74" s="39" t="str">
        <f t="shared" si="1"/>
        <v>FRONTIERPediatrics</v>
      </c>
      <c r="B74" s="67" t="s">
        <v>23</v>
      </c>
      <c r="C74" s="57" t="s">
        <v>172</v>
      </c>
      <c r="D74" s="57" t="s">
        <v>60</v>
      </c>
      <c r="E74" s="82"/>
      <c r="F74" s="82"/>
      <c r="G74" s="82"/>
      <c r="J74" s="46"/>
    </row>
    <row r="75" spans="1:10" x14ac:dyDescent="0.25">
      <c r="A75" s="39" t="str">
        <f t="shared" si="1"/>
        <v>FRONTIERPhysician Assistant</v>
      </c>
      <c r="B75" s="67" t="s">
        <v>24</v>
      </c>
      <c r="C75" s="57" t="s">
        <v>172</v>
      </c>
      <c r="D75" s="57" t="s">
        <v>60</v>
      </c>
      <c r="E75" s="82"/>
      <c r="F75" s="82"/>
      <c r="G75" s="82"/>
      <c r="J75" s="46"/>
    </row>
    <row r="76" spans="1:10" x14ac:dyDescent="0.25">
      <c r="A76" s="39" t="str">
        <f t="shared" si="1"/>
        <v>FRONTIERPodiatry</v>
      </c>
      <c r="B76" s="67" t="s">
        <v>25</v>
      </c>
      <c r="C76" s="57" t="s">
        <v>172</v>
      </c>
      <c r="D76" s="57" t="s">
        <v>60</v>
      </c>
      <c r="E76" s="82"/>
      <c r="F76" s="82"/>
      <c r="G76" s="82"/>
      <c r="J76" s="46"/>
    </row>
    <row r="77" spans="1:10" x14ac:dyDescent="0.25">
      <c r="A77" s="39" t="str">
        <f t="shared" si="1"/>
        <v>FRONTIERRheumatology</v>
      </c>
      <c r="B77" s="67" t="s">
        <v>26</v>
      </c>
      <c r="C77" s="57" t="s">
        <v>172</v>
      </c>
      <c r="D77" s="57" t="s">
        <v>60</v>
      </c>
      <c r="E77" s="82"/>
      <c r="F77" s="82"/>
      <c r="G77" s="82"/>
      <c r="J77" s="46"/>
    </row>
    <row r="78" spans="1:10" x14ac:dyDescent="0.25">
      <c r="A78" s="39" t="str">
        <f t="shared" si="1"/>
        <v>FRONTIERSurgeons</v>
      </c>
      <c r="B78" s="67" t="s">
        <v>27</v>
      </c>
      <c r="C78" s="57" t="s">
        <v>172</v>
      </c>
      <c r="D78" s="57" t="s">
        <v>60</v>
      </c>
      <c r="E78" s="82"/>
      <c r="F78" s="82"/>
      <c r="G78" s="82"/>
      <c r="J78" s="46"/>
    </row>
    <row r="79" spans="1:10" x14ac:dyDescent="0.25">
      <c r="A79" s="39" t="str">
        <f t="shared" si="1"/>
        <v>FRONTIERUrology</v>
      </c>
      <c r="B79" s="67" t="s">
        <v>28</v>
      </c>
      <c r="C79" s="57" t="s">
        <v>172</v>
      </c>
      <c r="D79" s="57" t="s">
        <v>60</v>
      </c>
      <c r="E79" s="82"/>
      <c r="F79" s="82"/>
      <c r="G79" s="82"/>
      <c r="J79" s="46"/>
    </row>
  </sheetData>
  <sheetProtection algorithmName="SHA-512" hashValue="PRZ2D7wFl0HdeHJF24vlUX20MGwgDyvedLEZgqkYQt/dO4zVdFnzPwz5V8uGVwy84F5sCP3Syir0JcnaM00aEw==" saltValue="9DGDafevy7mxyZQN082NtQ==" spinCount="100000" sheet="1" objects="1" scenarios="1"/>
  <mergeCells count="4">
    <mergeCell ref="C2:E2"/>
    <mergeCell ref="C3:E3"/>
    <mergeCell ref="F1:H3"/>
    <mergeCell ref="B6:G6"/>
  </mergeCells>
  <conditionalFormatting sqref="E77:G79">
    <cfRule type="cellIs" dxfId="40" priority="15" operator="equal">
      <formula>""</formula>
    </cfRule>
    <cfRule type="cellIs" dxfId="39" priority="16" operator="lessThanOrEqual">
      <formula>90</formula>
    </cfRule>
    <cfRule type="cellIs" dxfId="38" priority="17" operator="greaterThan">
      <formula>90</formula>
    </cfRule>
  </conditionalFormatting>
  <conditionalFormatting sqref="E31:G53">
    <cfRule type="cellIs" dxfId="37" priority="12" operator="lessThanOrEqual">
      <formula>60</formula>
    </cfRule>
    <cfRule type="cellIs" dxfId="36" priority="13" operator="greaterThan">
      <formula>60</formula>
    </cfRule>
  </conditionalFormatting>
  <conditionalFormatting sqref="E8">
    <cfRule type="cellIs" dxfId="35" priority="8" operator="equal">
      <formula>""</formula>
    </cfRule>
    <cfRule type="cellIs" dxfId="34" priority="10" operator="lessThanOrEqual">
      <formula>30</formula>
    </cfRule>
    <cfRule type="cellIs" dxfId="33" priority="11" operator="greaterThan">
      <formula>30</formula>
    </cfRule>
  </conditionalFormatting>
  <conditionalFormatting sqref="E54:G79">
    <cfRule type="cellIs" dxfId="32" priority="9" operator="lessThanOrEqual">
      <formula>90</formula>
    </cfRule>
  </conditionalFormatting>
  <conditionalFormatting sqref="E54:G79">
    <cfRule type="cellIs" dxfId="31" priority="14" operator="greaterThan">
      <formula>90</formula>
    </cfRule>
  </conditionalFormatting>
  <conditionalFormatting sqref="F8:G30 E9:E30">
    <cfRule type="cellIs" dxfId="30" priority="5" operator="equal">
      <formula>""</formula>
    </cfRule>
    <cfRule type="cellIs" dxfId="29" priority="6" operator="lessThanOrEqual">
      <formula>30</formula>
    </cfRule>
    <cfRule type="cellIs" dxfId="28" priority="7" operator="greaterThan">
      <formula>30</formula>
    </cfRule>
  </conditionalFormatting>
  <conditionalFormatting sqref="E31">
    <cfRule type="cellIs" dxfId="27" priority="4" operator="equal">
      <formula>""</formula>
    </cfRule>
  </conditionalFormatting>
  <conditionalFormatting sqref="F31:G53 E32:E53">
    <cfRule type="cellIs" dxfId="26" priority="3" operator="equal">
      <formula>""</formula>
    </cfRule>
  </conditionalFormatting>
  <conditionalFormatting sqref="E54">
    <cfRule type="cellIs" dxfId="25" priority="2" operator="equal">
      <formula>""</formula>
    </cfRule>
  </conditionalFormatting>
  <conditionalFormatting sqref="F54:G79 E55:E79">
    <cfRule type="cellIs" dxfId="24" priority="1" operator="equal">
      <formula>""</formula>
    </cfRule>
  </conditionalFormatting>
  <printOptions horizontalCentered="1"/>
  <pageMargins left="0.25" right="0.25" top="2" bottom="0.75" header="0.3" footer="0.3"/>
  <pageSetup scale="97" fitToHeight="0" orientation="portrait" r:id="rId1"/>
  <headerFooter scaleWithDoc="0">
    <oddHeader>&amp;C&amp;G
&amp;"Arial,Bold"Geographic Access Report
Section VIII:  Physical Health Average Distance by County Type</oddHeader>
    <oddFooter>&amp;L&amp;"Arial,Regular"&amp;10Geographic Access - Report #55&amp;C&amp;"Arial,Regular"&amp;10Rev. v6 2019-07&amp;R&amp;"Arial,Regular"&amp;10&amp;P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24"/>
  <sheetViews>
    <sheetView showGridLines="0" topLeftCell="B1" zoomScale="85" zoomScaleNormal="85" workbookViewId="0">
      <selection activeCell="B1" sqref="B1"/>
    </sheetView>
  </sheetViews>
  <sheetFormatPr defaultColWidth="9.1796875" defaultRowHeight="12.5" x14ac:dyDescent="0.25"/>
  <cols>
    <col min="1" max="1" width="0" style="40" hidden="1" customWidth="1"/>
    <col min="2" max="2" width="35.7265625" style="40" customWidth="1"/>
    <col min="3" max="3" width="12.7265625" style="64" customWidth="1"/>
    <col min="4" max="9" width="12.1796875" style="40" customWidth="1"/>
    <col min="10" max="10" width="10.1796875" style="40" customWidth="1"/>
    <col min="11" max="11" width="12.1796875" style="40" customWidth="1"/>
    <col min="12" max="12" width="10.1796875" style="40" customWidth="1"/>
    <col min="13" max="14" width="12.1796875" style="40" customWidth="1"/>
    <col min="15" max="15" width="10.1796875" style="40" customWidth="1"/>
    <col min="16" max="16" width="12.1796875" style="40" customWidth="1"/>
    <col min="17" max="17" width="10.1796875" style="40" customWidth="1"/>
    <col min="18" max="16384" width="9.1796875" style="40"/>
  </cols>
  <sheetData>
    <row r="1" spans="1:17" ht="13" x14ac:dyDescent="0.25">
      <c r="B1" s="7" t="s">
        <v>0</v>
      </c>
      <c r="C1" s="2" t="str">
        <f>IF('1 BH Geo Access Summary &amp; Analy'!B1="","",'1 BH Geo Access Summary &amp; Analy'!B1)</f>
        <v/>
      </c>
      <c r="D1" s="5" t="s">
        <v>1</v>
      </c>
      <c r="E1" s="13" t="str">
        <f>IF('1 BH Geo Access Summary &amp; Analy'!D1="","",'1 BH Geo Access Summary &amp; Analy'!D1)</f>
        <v/>
      </c>
      <c r="F1" s="265"/>
      <c r="G1" s="266"/>
      <c r="H1" s="266"/>
    </row>
    <row r="2" spans="1:17" ht="13" x14ac:dyDescent="0.25">
      <c r="B2" s="7" t="s">
        <v>2</v>
      </c>
      <c r="C2" s="238" t="str">
        <f>IF('1 BH Geo Access Summary &amp; Analy'!B2="","",'1 BH Geo Access Summary &amp; Analy'!B2)</f>
        <v/>
      </c>
      <c r="D2" s="239"/>
      <c r="E2" s="240"/>
      <c r="F2" s="265"/>
      <c r="G2" s="266"/>
      <c r="H2" s="266"/>
    </row>
    <row r="3" spans="1:17" ht="13" x14ac:dyDescent="0.25">
      <c r="B3" s="7" t="s">
        <v>37</v>
      </c>
      <c r="C3" s="238" t="str">
        <f>IF('1 BH Geo Access Summary &amp; Analy'!B3="","",'1 BH Geo Access Summary &amp; Analy'!B3)</f>
        <v/>
      </c>
      <c r="D3" s="239"/>
      <c r="E3" s="240"/>
      <c r="F3" s="265"/>
      <c r="G3" s="266"/>
      <c r="H3" s="266"/>
    </row>
    <row r="4" spans="1:17" ht="13" x14ac:dyDescent="0.25">
      <c r="B4" s="22"/>
      <c r="C4" s="22"/>
      <c r="D4" s="22"/>
      <c r="E4" s="22"/>
      <c r="F4" s="22"/>
      <c r="G4" s="22"/>
      <c r="H4" s="22"/>
      <c r="I4" s="22"/>
      <c r="J4" s="22"/>
      <c r="K4" s="22"/>
      <c r="L4" s="22"/>
      <c r="M4" s="22"/>
      <c r="N4" s="22"/>
      <c r="O4" s="22"/>
      <c r="P4" s="22"/>
    </row>
    <row r="5" spans="1:17" x14ac:dyDescent="0.25">
      <c r="A5" s="42" t="s">
        <v>244</v>
      </c>
      <c r="D5" s="45"/>
      <c r="E5" s="45"/>
      <c r="F5" s="46"/>
      <c r="G5" s="46"/>
      <c r="H5" s="45"/>
      <c r="I5" s="46"/>
      <c r="J5" s="45"/>
    </row>
    <row r="6" spans="1:17" ht="15" customHeight="1" x14ac:dyDescent="0.25">
      <c r="B6" s="249" t="s">
        <v>178</v>
      </c>
      <c r="C6" s="250"/>
      <c r="D6" s="250"/>
      <c r="E6" s="250"/>
      <c r="F6" s="250"/>
      <c r="G6" s="250"/>
      <c r="H6" s="250"/>
      <c r="I6" s="250"/>
      <c r="J6" s="250"/>
      <c r="K6" s="250"/>
      <c r="L6" s="250"/>
      <c r="M6" s="250"/>
      <c r="N6" s="250"/>
      <c r="O6" s="250"/>
      <c r="P6" s="250"/>
      <c r="Q6" s="251"/>
    </row>
    <row r="7" spans="1:17" ht="15" customHeight="1" x14ac:dyDescent="0.25">
      <c r="B7" s="252" t="s">
        <v>238</v>
      </c>
      <c r="C7" s="252" t="s">
        <v>154</v>
      </c>
      <c r="D7" s="255" t="s">
        <v>61</v>
      </c>
      <c r="E7" s="256"/>
      <c r="F7" s="256"/>
      <c r="G7" s="257"/>
      <c r="H7" s="249" t="s">
        <v>62</v>
      </c>
      <c r="I7" s="250"/>
      <c r="J7" s="250"/>
      <c r="K7" s="250"/>
      <c r="L7" s="251"/>
      <c r="M7" s="249" t="s">
        <v>152</v>
      </c>
      <c r="N7" s="250"/>
      <c r="O7" s="250"/>
      <c r="P7" s="250"/>
      <c r="Q7" s="251"/>
    </row>
    <row r="8" spans="1:17" ht="15.5" customHeight="1" x14ac:dyDescent="0.25">
      <c r="B8" s="253"/>
      <c r="C8" s="253"/>
      <c r="D8" s="252" t="s">
        <v>254</v>
      </c>
      <c r="E8" s="252" t="s">
        <v>240</v>
      </c>
      <c r="F8" s="252" t="s">
        <v>95</v>
      </c>
      <c r="G8" s="252" t="s">
        <v>237</v>
      </c>
      <c r="H8" s="47" t="s">
        <v>146</v>
      </c>
      <c r="I8" s="243" t="s">
        <v>148</v>
      </c>
      <c r="J8" s="244"/>
      <c r="K8" s="258" t="s">
        <v>150</v>
      </c>
      <c r="L8" s="259"/>
      <c r="M8" s="49" t="s">
        <v>153</v>
      </c>
      <c r="N8" s="243" t="s">
        <v>148</v>
      </c>
      <c r="O8" s="244"/>
      <c r="P8" s="258" t="s">
        <v>150</v>
      </c>
      <c r="Q8" s="259"/>
    </row>
    <row r="9" spans="1:17" ht="35.5" customHeight="1" x14ac:dyDescent="0.25">
      <c r="B9" s="254"/>
      <c r="C9" s="254"/>
      <c r="D9" s="254"/>
      <c r="E9" s="254"/>
      <c r="F9" s="254"/>
      <c r="G9" s="254"/>
      <c r="H9" s="48" t="s">
        <v>151</v>
      </c>
      <c r="I9" s="48" t="s">
        <v>147</v>
      </c>
      <c r="J9" s="48" t="s">
        <v>149</v>
      </c>
      <c r="K9" s="50" t="s">
        <v>151</v>
      </c>
      <c r="L9" s="50" t="s">
        <v>149</v>
      </c>
      <c r="M9" s="50" t="s">
        <v>151</v>
      </c>
      <c r="N9" s="48" t="s">
        <v>147</v>
      </c>
      <c r="O9" s="48" t="s">
        <v>149</v>
      </c>
      <c r="P9" s="50" t="s">
        <v>151</v>
      </c>
      <c r="Q9" s="50" t="s">
        <v>149</v>
      </c>
    </row>
    <row r="10" spans="1:17" x14ac:dyDescent="0.25">
      <c r="A10" s="39" t="str">
        <f>C10&amp;B10</f>
        <v>URBANAssisted Living Facilities</v>
      </c>
      <c r="B10" s="69" t="s">
        <v>30</v>
      </c>
      <c r="C10" s="57" t="s">
        <v>58</v>
      </c>
      <c r="D10" s="53">
        <f>SUMIF('10 LTC,HOS,TRANS EACH County'!$A$10:$A$174,'9 LTC,HOS,TRANS Access-Co TYPE'!$A10,'10 LTC,HOS,TRANS EACH County'!$E$10:$E$174)</f>
        <v>0</v>
      </c>
      <c r="E10" s="53">
        <f>SUMIF('10 LTC,HOS,TRANS EACH County'!$A$10:$A$174,'9 LTC,HOS,TRANS Access-Co TYPE'!$A10,'10 LTC,HOS,TRANS EACH County'!$F$10:$F$174)</f>
        <v>0</v>
      </c>
      <c r="F10" s="278"/>
      <c r="G10" s="53">
        <f>E10+F10</f>
        <v>0</v>
      </c>
      <c r="H10" s="53">
        <f t="shared" ref="H10:H24" si="0">I10+K10</f>
        <v>0</v>
      </c>
      <c r="I10" s="53">
        <f>SUMIF('10 LTC,HOS,TRANS EACH County'!$A$10:$A$174,'9 LTC,HOS,TRANS Access-Co TYPE'!$A10,'10 LTC,HOS,TRANS EACH County'!$J$10:$J$174)</f>
        <v>0</v>
      </c>
      <c r="J10" s="68">
        <f>IFERROR(ROUND(I10/$H10,3),0)</f>
        <v>0</v>
      </c>
      <c r="K10" s="53">
        <f>SUMIF('10 LTC,HOS,TRANS EACH County'!$A$10:$A$174,'9 LTC,HOS,TRANS Access-Co TYPE'!$A10,'10 LTC,HOS,TRANS EACH County'!$L$10:$L$174)</f>
        <v>0</v>
      </c>
      <c r="L10" s="68">
        <f>IFERROR(ROUND(K10/$H10,3),0)</f>
        <v>0</v>
      </c>
      <c r="M10" s="53">
        <f t="shared" ref="M10:M24" si="1">N10+P10</f>
        <v>0</v>
      </c>
      <c r="N10" s="81"/>
      <c r="O10" s="68">
        <f>IFERROR(ROUND(N10/$M10,3),0)</f>
        <v>0</v>
      </c>
      <c r="P10" s="81"/>
      <c r="Q10" s="68">
        <f>IFERROR(ROUND(P10/$M10,3),0)</f>
        <v>0</v>
      </c>
    </row>
    <row r="11" spans="1:17" x14ac:dyDescent="0.25">
      <c r="A11" s="39" t="str">
        <f t="shared" ref="A11:A24" si="2">C11&amp;B11</f>
        <v>URBANPersonal Care Service Agencies (PCS)</v>
      </c>
      <c r="B11" s="67" t="s">
        <v>193</v>
      </c>
      <c r="C11" s="57" t="s">
        <v>58</v>
      </c>
      <c r="D11" s="53">
        <f>SUMIF('10 LTC,HOS,TRANS EACH County'!$A$10:$A$174,'9 LTC,HOS,TRANS Access-Co TYPE'!$A11,'10 LTC,HOS,TRANS EACH County'!$E$10:$E$174)</f>
        <v>0</v>
      </c>
      <c r="E11" s="53">
        <f>SUMIF('10 LTC,HOS,TRANS EACH County'!$A$10:$A$174,'9 LTC,HOS,TRANS Access-Co TYPE'!$A11,'10 LTC,HOS,TRANS EACH County'!$F$10:$F$174)</f>
        <v>0</v>
      </c>
      <c r="F11" s="278"/>
      <c r="G11" s="53">
        <f t="shared" ref="G11:G24" si="3">E11+F11</f>
        <v>0</v>
      </c>
      <c r="H11" s="53">
        <f t="shared" si="0"/>
        <v>0</v>
      </c>
      <c r="I11" s="53">
        <f>SUMIF('10 LTC,HOS,TRANS EACH County'!$A$10:$A$174,'9 LTC,HOS,TRANS Access-Co TYPE'!$A11,'10 LTC,HOS,TRANS EACH County'!$J$10:$J$174)</f>
        <v>0</v>
      </c>
      <c r="J11" s="68">
        <f t="shared" ref="J11:J24" si="4">IFERROR(ROUND(I11/$H11,3),0)</f>
        <v>0</v>
      </c>
      <c r="K11" s="53">
        <f>SUMIF('10 LTC,HOS,TRANS EACH County'!$A$10:$A$174,'9 LTC,HOS,TRANS Access-Co TYPE'!$A11,'10 LTC,HOS,TRANS EACH County'!$L$10:$L$174)</f>
        <v>0</v>
      </c>
      <c r="L11" s="68">
        <f t="shared" ref="L11:L24" si="5">IFERROR(ROUND(K11/$H11,3),0)</f>
        <v>0</v>
      </c>
      <c r="M11" s="53">
        <f t="shared" si="1"/>
        <v>0</v>
      </c>
      <c r="N11" s="81"/>
      <c r="O11" s="68">
        <f t="shared" ref="O11:O24" si="6">IFERROR(ROUND(N11/$M11,3),0)</f>
        <v>0</v>
      </c>
      <c r="P11" s="81"/>
      <c r="Q11" s="68">
        <f t="shared" ref="Q11:Q24" si="7">IFERROR(ROUND(P11/$M11,3),0)</f>
        <v>0</v>
      </c>
    </row>
    <row r="12" spans="1:17" x14ac:dyDescent="0.25">
      <c r="A12" s="39" t="str">
        <f t="shared" si="2"/>
        <v>URBANNursing Facilities</v>
      </c>
      <c r="B12" s="67" t="s">
        <v>31</v>
      </c>
      <c r="C12" s="57" t="s">
        <v>58</v>
      </c>
      <c r="D12" s="53">
        <f>SUMIF('10 LTC,HOS,TRANS EACH County'!$A$10:$A$174,'9 LTC,HOS,TRANS Access-Co TYPE'!$A12,'10 LTC,HOS,TRANS EACH County'!$E$10:$E$174)</f>
        <v>0</v>
      </c>
      <c r="E12" s="53">
        <f>SUMIF('10 LTC,HOS,TRANS EACH County'!$A$10:$A$174,'9 LTC,HOS,TRANS Access-Co TYPE'!$A12,'10 LTC,HOS,TRANS EACH County'!$F$10:$F$174)</f>
        <v>0</v>
      </c>
      <c r="F12" s="278"/>
      <c r="G12" s="53">
        <f t="shared" si="3"/>
        <v>0</v>
      </c>
      <c r="H12" s="53">
        <f t="shared" si="0"/>
        <v>0</v>
      </c>
      <c r="I12" s="53">
        <f>SUMIF('10 LTC,HOS,TRANS EACH County'!$A$10:$A$174,'9 LTC,HOS,TRANS Access-Co TYPE'!$A12,'10 LTC,HOS,TRANS EACH County'!$J$10:$J$174)</f>
        <v>0</v>
      </c>
      <c r="J12" s="68">
        <f t="shared" si="4"/>
        <v>0</v>
      </c>
      <c r="K12" s="53">
        <f>SUMIF('10 LTC,HOS,TRANS EACH County'!$A$10:$A$174,'9 LTC,HOS,TRANS Access-Co TYPE'!$A12,'10 LTC,HOS,TRANS EACH County'!$L$10:$L$174)</f>
        <v>0</v>
      </c>
      <c r="L12" s="68">
        <f t="shared" si="5"/>
        <v>0</v>
      </c>
      <c r="M12" s="53">
        <f t="shared" si="1"/>
        <v>0</v>
      </c>
      <c r="N12" s="81"/>
      <c r="O12" s="68">
        <f t="shared" si="6"/>
        <v>0</v>
      </c>
      <c r="P12" s="81"/>
      <c r="Q12" s="68">
        <f t="shared" si="7"/>
        <v>0</v>
      </c>
    </row>
    <row r="13" spans="1:17" x14ac:dyDescent="0.25">
      <c r="A13" s="39" t="str">
        <f t="shared" si="2"/>
        <v>URBANGeneral Hospitals</v>
      </c>
      <c r="B13" s="71" t="s">
        <v>32</v>
      </c>
      <c r="C13" s="57" t="s">
        <v>58</v>
      </c>
      <c r="D13" s="53">
        <f>SUMIF('10 LTC,HOS,TRANS EACH County'!$A$10:$A$174,'9 LTC,HOS,TRANS Access-Co TYPE'!$A13,'10 LTC,HOS,TRANS EACH County'!$E$10:$E$174)</f>
        <v>0</v>
      </c>
      <c r="E13" s="53">
        <f>SUMIF('10 LTC,HOS,TRANS EACH County'!$A$10:$A$174,'9 LTC,HOS,TRANS Access-Co TYPE'!$A13,'10 LTC,HOS,TRANS EACH County'!$F$10:$F$174)</f>
        <v>0</v>
      </c>
      <c r="F13" s="278"/>
      <c r="G13" s="53">
        <f t="shared" si="3"/>
        <v>0</v>
      </c>
      <c r="H13" s="53">
        <f t="shared" si="0"/>
        <v>0</v>
      </c>
      <c r="I13" s="53">
        <f>SUMIF('10 LTC,HOS,TRANS EACH County'!$A$10:$A$174,'9 LTC,HOS,TRANS Access-Co TYPE'!$A13,'10 LTC,HOS,TRANS EACH County'!$J$10:$J$174)</f>
        <v>0</v>
      </c>
      <c r="J13" s="68">
        <f t="shared" si="4"/>
        <v>0</v>
      </c>
      <c r="K13" s="53">
        <f>SUMIF('10 LTC,HOS,TRANS EACH County'!$A$10:$A$174,'9 LTC,HOS,TRANS Access-Co TYPE'!$A13,'10 LTC,HOS,TRANS EACH County'!$L$10:$L$174)</f>
        <v>0</v>
      </c>
      <c r="L13" s="68">
        <f t="shared" si="5"/>
        <v>0</v>
      </c>
      <c r="M13" s="53">
        <f t="shared" si="1"/>
        <v>0</v>
      </c>
      <c r="N13" s="81"/>
      <c r="O13" s="68">
        <f t="shared" si="6"/>
        <v>0</v>
      </c>
      <c r="P13" s="81"/>
      <c r="Q13" s="68">
        <f t="shared" si="7"/>
        <v>0</v>
      </c>
    </row>
    <row r="14" spans="1:17" x14ac:dyDescent="0.25">
      <c r="A14" s="39" t="str">
        <f t="shared" si="2"/>
        <v>URBANTransportation</v>
      </c>
      <c r="B14" s="71" t="s">
        <v>33</v>
      </c>
      <c r="C14" s="57" t="s">
        <v>58</v>
      </c>
      <c r="D14" s="53">
        <f>SUMIF('10 LTC,HOS,TRANS EACH County'!$A$10:$A$174,'9 LTC,HOS,TRANS Access-Co TYPE'!$A14,'10 LTC,HOS,TRANS EACH County'!$E$10:$E$174)</f>
        <v>0</v>
      </c>
      <c r="E14" s="53">
        <f>SUMIF('10 LTC,HOS,TRANS EACH County'!$A$10:$A$174,'9 LTC,HOS,TRANS Access-Co TYPE'!$A14,'10 LTC,HOS,TRANS EACH County'!$F$10:$F$174)</f>
        <v>0</v>
      </c>
      <c r="F14" s="278"/>
      <c r="G14" s="53">
        <f t="shared" si="3"/>
        <v>0</v>
      </c>
      <c r="H14" s="53">
        <f t="shared" si="0"/>
        <v>0</v>
      </c>
      <c r="I14" s="53">
        <f>SUMIF('10 LTC,HOS,TRANS EACH County'!$A$10:$A$174,'9 LTC,HOS,TRANS Access-Co TYPE'!$A14,'10 LTC,HOS,TRANS EACH County'!$J$10:$J$174)</f>
        <v>0</v>
      </c>
      <c r="J14" s="68">
        <f t="shared" si="4"/>
        <v>0</v>
      </c>
      <c r="K14" s="53">
        <f>SUMIF('10 LTC,HOS,TRANS EACH County'!$A$10:$A$174,'9 LTC,HOS,TRANS Access-Co TYPE'!$A14,'10 LTC,HOS,TRANS EACH County'!$L$10:$L$174)</f>
        <v>0</v>
      </c>
      <c r="L14" s="68">
        <f t="shared" si="5"/>
        <v>0</v>
      </c>
      <c r="M14" s="53">
        <f t="shared" si="1"/>
        <v>0</v>
      </c>
      <c r="N14" s="81"/>
      <c r="O14" s="68">
        <f t="shared" si="6"/>
        <v>0</v>
      </c>
      <c r="P14" s="81"/>
      <c r="Q14" s="68">
        <f t="shared" si="7"/>
        <v>0</v>
      </c>
    </row>
    <row r="15" spans="1:17" x14ac:dyDescent="0.25">
      <c r="A15" s="39" t="str">
        <f t="shared" si="2"/>
        <v>RURALAssisted Living Facilities</v>
      </c>
      <c r="B15" s="69" t="s">
        <v>30</v>
      </c>
      <c r="C15" s="57" t="s">
        <v>59</v>
      </c>
      <c r="D15" s="53">
        <f>SUMIF('10 LTC,HOS,TRANS EACH County'!$A$10:$A$174,'9 LTC,HOS,TRANS Access-Co TYPE'!$A15,'10 LTC,HOS,TRANS EACH County'!$E$10:$E$174)</f>
        <v>0</v>
      </c>
      <c r="E15" s="53">
        <f>SUMIF('10 LTC,HOS,TRANS EACH County'!$A$10:$A$174,'9 LTC,HOS,TRANS Access-Co TYPE'!$A15,'10 LTC,HOS,TRANS EACH County'!$F$10:$F$174)</f>
        <v>0</v>
      </c>
      <c r="F15" s="278"/>
      <c r="G15" s="53">
        <f t="shared" si="3"/>
        <v>0</v>
      </c>
      <c r="H15" s="53">
        <f t="shared" si="0"/>
        <v>0</v>
      </c>
      <c r="I15" s="53">
        <f>SUMIF('10 LTC,HOS,TRANS EACH County'!$A$10:$A$174,'9 LTC,HOS,TRANS Access-Co TYPE'!$A15,'10 LTC,HOS,TRANS EACH County'!$J$10:$J$174)</f>
        <v>0</v>
      </c>
      <c r="J15" s="68">
        <f t="shared" si="4"/>
        <v>0</v>
      </c>
      <c r="K15" s="53">
        <f>SUMIF('10 LTC,HOS,TRANS EACH County'!$A$10:$A$174,'9 LTC,HOS,TRANS Access-Co TYPE'!$A15,'10 LTC,HOS,TRANS EACH County'!$L$10:$L$174)</f>
        <v>0</v>
      </c>
      <c r="L15" s="68">
        <f t="shared" si="5"/>
        <v>0</v>
      </c>
      <c r="M15" s="53">
        <f t="shared" si="1"/>
        <v>0</v>
      </c>
      <c r="N15" s="81"/>
      <c r="O15" s="68">
        <f t="shared" si="6"/>
        <v>0</v>
      </c>
      <c r="P15" s="81"/>
      <c r="Q15" s="68">
        <f t="shared" si="7"/>
        <v>0</v>
      </c>
    </row>
    <row r="16" spans="1:17" x14ac:dyDescent="0.25">
      <c r="A16" s="39" t="str">
        <f t="shared" si="2"/>
        <v>RURALPersonal Care Service Agencies (PCS)</v>
      </c>
      <c r="B16" s="67" t="s">
        <v>193</v>
      </c>
      <c r="C16" s="57" t="s">
        <v>59</v>
      </c>
      <c r="D16" s="53">
        <f>SUMIF('10 LTC,HOS,TRANS EACH County'!$A$10:$A$174,'9 LTC,HOS,TRANS Access-Co TYPE'!$A16,'10 LTC,HOS,TRANS EACH County'!$E$10:$E$174)</f>
        <v>0</v>
      </c>
      <c r="E16" s="53">
        <f>SUMIF('10 LTC,HOS,TRANS EACH County'!$A$10:$A$174,'9 LTC,HOS,TRANS Access-Co TYPE'!$A16,'10 LTC,HOS,TRANS EACH County'!$F$10:$F$174)</f>
        <v>0</v>
      </c>
      <c r="F16" s="278"/>
      <c r="G16" s="53">
        <f t="shared" si="3"/>
        <v>0</v>
      </c>
      <c r="H16" s="53">
        <f t="shared" si="0"/>
        <v>0</v>
      </c>
      <c r="I16" s="53">
        <f>SUMIF('10 LTC,HOS,TRANS EACH County'!$A$10:$A$174,'9 LTC,HOS,TRANS Access-Co TYPE'!$A16,'10 LTC,HOS,TRANS EACH County'!$J$10:$J$174)</f>
        <v>0</v>
      </c>
      <c r="J16" s="68">
        <f t="shared" si="4"/>
        <v>0</v>
      </c>
      <c r="K16" s="53">
        <f>SUMIF('10 LTC,HOS,TRANS EACH County'!$A$10:$A$174,'9 LTC,HOS,TRANS Access-Co TYPE'!$A16,'10 LTC,HOS,TRANS EACH County'!$L$10:$L$174)</f>
        <v>0</v>
      </c>
      <c r="L16" s="68">
        <f t="shared" si="5"/>
        <v>0</v>
      </c>
      <c r="M16" s="53">
        <f t="shared" si="1"/>
        <v>0</v>
      </c>
      <c r="N16" s="81"/>
      <c r="O16" s="68">
        <f t="shared" si="6"/>
        <v>0</v>
      </c>
      <c r="P16" s="81"/>
      <c r="Q16" s="68">
        <f t="shared" si="7"/>
        <v>0</v>
      </c>
    </row>
    <row r="17" spans="1:17" x14ac:dyDescent="0.25">
      <c r="A17" s="39" t="str">
        <f t="shared" si="2"/>
        <v>RURALNursing Facilities</v>
      </c>
      <c r="B17" s="67" t="s">
        <v>31</v>
      </c>
      <c r="C17" s="57" t="s">
        <v>59</v>
      </c>
      <c r="D17" s="53">
        <f>SUMIF('10 LTC,HOS,TRANS EACH County'!$A$10:$A$174,'9 LTC,HOS,TRANS Access-Co TYPE'!$A17,'10 LTC,HOS,TRANS EACH County'!$E$10:$E$174)</f>
        <v>0</v>
      </c>
      <c r="E17" s="53">
        <f>SUMIF('10 LTC,HOS,TRANS EACH County'!$A$10:$A$174,'9 LTC,HOS,TRANS Access-Co TYPE'!$A17,'10 LTC,HOS,TRANS EACH County'!$F$10:$F$174)</f>
        <v>0</v>
      </c>
      <c r="F17" s="278"/>
      <c r="G17" s="53">
        <f t="shared" si="3"/>
        <v>0</v>
      </c>
      <c r="H17" s="53">
        <f t="shared" si="0"/>
        <v>0</v>
      </c>
      <c r="I17" s="53">
        <f>SUMIF('10 LTC,HOS,TRANS EACH County'!$A$10:$A$174,'9 LTC,HOS,TRANS Access-Co TYPE'!$A17,'10 LTC,HOS,TRANS EACH County'!$J$10:$J$174)</f>
        <v>0</v>
      </c>
      <c r="J17" s="68">
        <f t="shared" si="4"/>
        <v>0</v>
      </c>
      <c r="K17" s="53">
        <f>SUMIF('10 LTC,HOS,TRANS EACH County'!$A$10:$A$174,'9 LTC,HOS,TRANS Access-Co TYPE'!$A17,'10 LTC,HOS,TRANS EACH County'!$L$10:$L$174)</f>
        <v>0</v>
      </c>
      <c r="L17" s="68">
        <f t="shared" si="5"/>
        <v>0</v>
      </c>
      <c r="M17" s="53">
        <f t="shared" si="1"/>
        <v>0</v>
      </c>
      <c r="N17" s="81"/>
      <c r="O17" s="68">
        <f t="shared" si="6"/>
        <v>0</v>
      </c>
      <c r="P17" s="81"/>
      <c r="Q17" s="68">
        <f t="shared" si="7"/>
        <v>0</v>
      </c>
    </row>
    <row r="18" spans="1:17" x14ac:dyDescent="0.25">
      <c r="A18" s="39" t="str">
        <f t="shared" si="2"/>
        <v>RURALGeneral Hospitals</v>
      </c>
      <c r="B18" s="71" t="s">
        <v>32</v>
      </c>
      <c r="C18" s="57" t="s">
        <v>59</v>
      </c>
      <c r="D18" s="53">
        <f>SUMIF('10 LTC,HOS,TRANS EACH County'!$A$10:$A$174,'9 LTC,HOS,TRANS Access-Co TYPE'!$A18,'10 LTC,HOS,TRANS EACH County'!$E$10:$E$174)</f>
        <v>0</v>
      </c>
      <c r="E18" s="53">
        <f>SUMIF('10 LTC,HOS,TRANS EACH County'!$A$10:$A$174,'9 LTC,HOS,TRANS Access-Co TYPE'!$A18,'10 LTC,HOS,TRANS EACH County'!$F$10:$F$174)</f>
        <v>0</v>
      </c>
      <c r="F18" s="278"/>
      <c r="G18" s="53">
        <f t="shared" si="3"/>
        <v>0</v>
      </c>
      <c r="H18" s="53">
        <f t="shared" si="0"/>
        <v>0</v>
      </c>
      <c r="I18" s="53">
        <f>SUMIF('10 LTC,HOS,TRANS EACH County'!$A$10:$A$174,'9 LTC,HOS,TRANS Access-Co TYPE'!$A18,'10 LTC,HOS,TRANS EACH County'!$J$10:$J$174)</f>
        <v>0</v>
      </c>
      <c r="J18" s="68">
        <f t="shared" si="4"/>
        <v>0</v>
      </c>
      <c r="K18" s="53">
        <f>SUMIF('10 LTC,HOS,TRANS EACH County'!$A$10:$A$174,'9 LTC,HOS,TRANS Access-Co TYPE'!$A18,'10 LTC,HOS,TRANS EACH County'!$L$10:$L$174)</f>
        <v>0</v>
      </c>
      <c r="L18" s="68">
        <f t="shared" si="5"/>
        <v>0</v>
      </c>
      <c r="M18" s="53">
        <f t="shared" si="1"/>
        <v>0</v>
      </c>
      <c r="N18" s="81"/>
      <c r="O18" s="68">
        <f t="shared" si="6"/>
        <v>0</v>
      </c>
      <c r="P18" s="81"/>
      <c r="Q18" s="68">
        <f t="shared" si="7"/>
        <v>0</v>
      </c>
    </row>
    <row r="19" spans="1:17" x14ac:dyDescent="0.25">
      <c r="A19" s="39" t="str">
        <f t="shared" si="2"/>
        <v>RURALTransportation</v>
      </c>
      <c r="B19" s="71" t="s">
        <v>33</v>
      </c>
      <c r="C19" s="57" t="s">
        <v>59</v>
      </c>
      <c r="D19" s="53">
        <f>SUMIF('10 LTC,HOS,TRANS EACH County'!$A$10:$A$174,'9 LTC,HOS,TRANS Access-Co TYPE'!$A19,'10 LTC,HOS,TRANS EACH County'!$E$10:$E$174)</f>
        <v>0</v>
      </c>
      <c r="E19" s="53">
        <f>SUMIF('10 LTC,HOS,TRANS EACH County'!$A$10:$A$174,'9 LTC,HOS,TRANS Access-Co TYPE'!$A19,'10 LTC,HOS,TRANS EACH County'!$F$10:$F$174)</f>
        <v>0</v>
      </c>
      <c r="F19" s="278"/>
      <c r="G19" s="53">
        <f t="shared" si="3"/>
        <v>0</v>
      </c>
      <c r="H19" s="53">
        <f t="shared" si="0"/>
        <v>0</v>
      </c>
      <c r="I19" s="53">
        <f>SUMIF('10 LTC,HOS,TRANS EACH County'!$A$10:$A$174,'9 LTC,HOS,TRANS Access-Co TYPE'!$A19,'10 LTC,HOS,TRANS EACH County'!$J$10:$J$174)</f>
        <v>0</v>
      </c>
      <c r="J19" s="68">
        <f t="shared" si="4"/>
        <v>0</v>
      </c>
      <c r="K19" s="53">
        <f>SUMIF('10 LTC,HOS,TRANS EACH County'!$A$10:$A$174,'9 LTC,HOS,TRANS Access-Co TYPE'!$A19,'10 LTC,HOS,TRANS EACH County'!$L$10:$L$174)</f>
        <v>0</v>
      </c>
      <c r="L19" s="68">
        <f t="shared" si="5"/>
        <v>0</v>
      </c>
      <c r="M19" s="53">
        <f t="shared" si="1"/>
        <v>0</v>
      </c>
      <c r="N19" s="81"/>
      <c r="O19" s="68">
        <f t="shared" si="6"/>
        <v>0</v>
      </c>
      <c r="P19" s="81"/>
      <c r="Q19" s="68">
        <f t="shared" si="7"/>
        <v>0</v>
      </c>
    </row>
    <row r="20" spans="1:17" x14ac:dyDescent="0.25">
      <c r="A20" s="39" t="str">
        <f t="shared" si="2"/>
        <v>FRONTIERAssisted Living Facilities</v>
      </c>
      <c r="B20" s="69" t="s">
        <v>30</v>
      </c>
      <c r="C20" s="57" t="s">
        <v>60</v>
      </c>
      <c r="D20" s="53">
        <f>SUMIF('10 LTC,HOS,TRANS EACH County'!$A$10:$A$174,'9 LTC,HOS,TRANS Access-Co TYPE'!$A20,'10 LTC,HOS,TRANS EACH County'!$E$10:$E$174)</f>
        <v>0</v>
      </c>
      <c r="E20" s="53">
        <f>SUMIF('10 LTC,HOS,TRANS EACH County'!$A$10:$A$174,'9 LTC,HOS,TRANS Access-Co TYPE'!$A20,'10 LTC,HOS,TRANS EACH County'!$F$10:$F$174)</f>
        <v>0</v>
      </c>
      <c r="F20" s="278"/>
      <c r="G20" s="53">
        <f t="shared" si="3"/>
        <v>0</v>
      </c>
      <c r="H20" s="53">
        <f t="shared" si="0"/>
        <v>0</v>
      </c>
      <c r="I20" s="53">
        <f>SUMIF('10 LTC,HOS,TRANS EACH County'!$A$10:$A$174,'9 LTC,HOS,TRANS Access-Co TYPE'!$A20,'10 LTC,HOS,TRANS EACH County'!$J$10:$J$174)</f>
        <v>0</v>
      </c>
      <c r="J20" s="68">
        <f t="shared" si="4"/>
        <v>0</v>
      </c>
      <c r="K20" s="53">
        <f>SUMIF('10 LTC,HOS,TRANS EACH County'!$A$10:$A$174,'9 LTC,HOS,TRANS Access-Co TYPE'!$A20,'10 LTC,HOS,TRANS EACH County'!$L$10:$L$174)</f>
        <v>0</v>
      </c>
      <c r="L20" s="68">
        <f t="shared" si="5"/>
        <v>0</v>
      </c>
      <c r="M20" s="53">
        <f t="shared" si="1"/>
        <v>0</v>
      </c>
      <c r="N20" s="81"/>
      <c r="O20" s="68">
        <f t="shared" si="6"/>
        <v>0</v>
      </c>
      <c r="P20" s="81"/>
      <c r="Q20" s="68">
        <f t="shared" si="7"/>
        <v>0</v>
      </c>
    </row>
    <row r="21" spans="1:17" x14ac:dyDescent="0.25">
      <c r="A21" s="39" t="str">
        <f t="shared" si="2"/>
        <v>FRONTIERPersonal Care Service Agencies (PCS)</v>
      </c>
      <c r="B21" s="67" t="s">
        <v>193</v>
      </c>
      <c r="C21" s="57" t="s">
        <v>60</v>
      </c>
      <c r="D21" s="53">
        <f>SUMIF('10 LTC,HOS,TRANS EACH County'!$A$10:$A$174,'9 LTC,HOS,TRANS Access-Co TYPE'!$A21,'10 LTC,HOS,TRANS EACH County'!$E$10:$E$174)</f>
        <v>0</v>
      </c>
      <c r="E21" s="53">
        <f>SUMIF('10 LTC,HOS,TRANS EACH County'!$A$10:$A$174,'9 LTC,HOS,TRANS Access-Co TYPE'!$A21,'10 LTC,HOS,TRANS EACH County'!$F$10:$F$174)</f>
        <v>0</v>
      </c>
      <c r="F21" s="278"/>
      <c r="G21" s="53">
        <f t="shared" si="3"/>
        <v>0</v>
      </c>
      <c r="H21" s="53">
        <f t="shared" si="0"/>
        <v>0</v>
      </c>
      <c r="I21" s="53">
        <f>SUMIF('10 LTC,HOS,TRANS EACH County'!$A$10:$A$174,'9 LTC,HOS,TRANS Access-Co TYPE'!$A21,'10 LTC,HOS,TRANS EACH County'!$J$10:$J$174)</f>
        <v>0</v>
      </c>
      <c r="J21" s="68">
        <f t="shared" si="4"/>
        <v>0</v>
      </c>
      <c r="K21" s="53">
        <f>SUMIF('10 LTC,HOS,TRANS EACH County'!$A$10:$A$174,'9 LTC,HOS,TRANS Access-Co TYPE'!$A21,'10 LTC,HOS,TRANS EACH County'!$L$10:$L$174)</f>
        <v>0</v>
      </c>
      <c r="L21" s="68">
        <f t="shared" si="5"/>
        <v>0</v>
      </c>
      <c r="M21" s="53">
        <f t="shared" si="1"/>
        <v>0</v>
      </c>
      <c r="N21" s="81"/>
      <c r="O21" s="68">
        <f t="shared" si="6"/>
        <v>0</v>
      </c>
      <c r="P21" s="81"/>
      <c r="Q21" s="68">
        <f t="shared" si="7"/>
        <v>0</v>
      </c>
    </row>
    <row r="22" spans="1:17" x14ac:dyDescent="0.25">
      <c r="A22" s="39" t="str">
        <f t="shared" si="2"/>
        <v>FRONTIERNursing Facilities</v>
      </c>
      <c r="B22" s="67" t="s">
        <v>31</v>
      </c>
      <c r="C22" s="57" t="s">
        <v>60</v>
      </c>
      <c r="D22" s="53">
        <f>SUMIF('10 LTC,HOS,TRANS EACH County'!$A$10:$A$174,'9 LTC,HOS,TRANS Access-Co TYPE'!$A22,'10 LTC,HOS,TRANS EACH County'!$E$10:$E$174)</f>
        <v>0</v>
      </c>
      <c r="E22" s="53">
        <f>SUMIF('10 LTC,HOS,TRANS EACH County'!$A$10:$A$174,'9 LTC,HOS,TRANS Access-Co TYPE'!$A22,'10 LTC,HOS,TRANS EACH County'!$F$10:$F$174)</f>
        <v>0</v>
      </c>
      <c r="F22" s="278"/>
      <c r="G22" s="53">
        <f t="shared" si="3"/>
        <v>0</v>
      </c>
      <c r="H22" s="53">
        <f t="shared" si="0"/>
        <v>0</v>
      </c>
      <c r="I22" s="53">
        <f>SUMIF('10 LTC,HOS,TRANS EACH County'!$A$10:$A$174,'9 LTC,HOS,TRANS Access-Co TYPE'!$A22,'10 LTC,HOS,TRANS EACH County'!$J$10:$J$174)</f>
        <v>0</v>
      </c>
      <c r="J22" s="68">
        <f t="shared" si="4"/>
        <v>0</v>
      </c>
      <c r="K22" s="53">
        <f>SUMIF('10 LTC,HOS,TRANS EACH County'!$A$10:$A$174,'9 LTC,HOS,TRANS Access-Co TYPE'!$A22,'10 LTC,HOS,TRANS EACH County'!$L$10:$L$174)</f>
        <v>0</v>
      </c>
      <c r="L22" s="68">
        <f t="shared" si="5"/>
        <v>0</v>
      </c>
      <c r="M22" s="53">
        <f t="shared" si="1"/>
        <v>0</v>
      </c>
      <c r="N22" s="81"/>
      <c r="O22" s="68">
        <f t="shared" si="6"/>
        <v>0</v>
      </c>
      <c r="P22" s="81"/>
      <c r="Q22" s="68">
        <f t="shared" si="7"/>
        <v>0</v>
      </c>
    </row>
    <row r="23" spans="1:17" x14ac:dyDescent="0.25">
      <c r="A23" s="39" t="str">
        <f t="shared" si="2"/>
        <v>FRONTIERGeneral Hospitals</v>
      </c>
      <c r="B23" s="71" t="s">
        <v>32</v>
      </c>
      <c r="C23" s="57" t="s">
        <v>60</v>
      </c>
      <c r="D23" s="53">
        <f>SUMIF('10 LTC,HOS,TRANS EACH County'!$A$10:$A$174,'9 LTC,HOS,TRANS Access-Co TYPE'!$A23,'10 LTC,HOS,TRANS EACH County'!$E$10:$E$174)</f>
        <v>0</v>
      </c>
      <c r="E23" s="53">
        <f>SUMIF('10 LTC,HOS,TRANS EACH County'!$A$10:$A$174,'9 LTC,HOS,TRANS Access-Co TYPE'!$A23,'10 LTC,HOS,TRANS EACH County'!$F$10:$F$174)</f>
        <v>0</v>
      </c>
      <c r="F23" s="278"/>
      <c r="G23" s="53">
        <f t="shared" si="3"/>
        <v>0</v>
      </c>
      <c r="H23" s="53">
        <f t="shared" si="0"/>
        <v>0</v>
      </c>
      <c r="I23" s="53">
        <f>SUMIF('10 LTC,HOS,TRANS EACH County'!$A$10:$A$174,'9 LTC,HOS,TRANS Access-Co TYPE'!$A23,'10 LTC,HOS,TRANS EACH County'!$J$10:$J$174)</f>
        <v>0</v>
      </c>
      <c r="J23" s="68">
        <f t="shared" si="4"/>
        <v>0</v>
      </c>
      <c r="K23" s="53">
        <f>SUMIF('10 LTC,HOS,TRANS EACH County'!$A$10:$A$174,'9 LTC,HOS,TRANS Access-Co TYPE'!$A23,'10 LTC,HOS,TRANS EACH County'!$L$10:$L$174)</f>
        <v>0</v>
      </c>
      <c r="L23" s="68">
        <f t="shared" si="5"/>
        <v>0</v>
      </c>
      <c r="M23" s="53">
        <f t="shared" si="1"/>
        <v>0</v>
      </c>
      <c r="N23" s="81"/>
      <c r="O23" s="68">
        <f t="shared" si="6"/>
        <v>0</v>
      </c>
      <c r="P23" s="81"/>
      <c r="Q23" s="68">
        <f t="shared" si="7"/>
        <v>0</v>
      </c>
    </row>
    <row r="24" spans="1:17" x14ac:dyDescent="0.25">
      <c r="A24" s="39" t="str">
        <f t="shared" si="2"/>
        <v>FRONTIERTransportation</v>
      </c>
      <c r="B24" s="71" t="s">
        <v>33</v>
      </c>
      <c r="C24" s="57" t="s">
        <v>60</v>
      </c>
      <c r="D24" s="53">
        <f>SUMIF('10 LTC,HOS,TRANS EACH County'!$A$10:$A$174,'9 LTC,HOS,TRANS Access-Co TYPE'!$A24,'10 LTC,HOS,TRANS EACH County'!$E$10:$E$174)</f>
        <v>0</v>
      </c>
      <c r="E24" s="53">
        <f>SUMIF('10 LTC,HOS,TRANS EACH County'!$A$10:$A$174,'9 LTC,HOS,TRANS Access-Co TYPE'!$A24,'10 LTC,HOS,TRANS EACH County'!$F$10:$F$174)</f>
        <v>0</v>
      </c>
      <c r="F24" s="278"/>
      <c r="G24" s="53">
        <f t="shared" si="3"/>
        <v>0</v>
      </c>
      <c r="H24" s="53">
        <f t="shared" si="0"/>
        <v>0</v>
      </c>
      <c r="I24" s="53">
        <f>SUMIF('10 LTC,HOS,TRANS EACH County'!$A$10:$A$174,'9 LTC,HOS,TRANS Access-Co TYPE'!$A24,'10 LTC,HOS,TRANS EACH County'!$J$10:$J$174)</f>
        <v>0</v>
      </c>
      <c r="J24" s="68">
        <f t="shared" si="4"/>
        <v>0</v>
      </c>
      <c r="K24" s="53">
        <f>SUMIF('10 LTC,HOS,TRANS EACH County'!$A$10:$A$174,'9 LTC,HOS,TRANS Access-Co TYPE'!$A24,'10 LTC,HOS,TRANS EACH County'!$L$10:$L$174)</f>
        <v>0</v>
      </c>
      <c r="L24" s="68">
        <f t="shared" si="5"/>
        <v>0</v>
      </c>
      <c r="M24" s="53">
        <f t="shared" si="1"/>
        <v>0</v>
      </c>
      <c r="N24" s="81"/>
      <c r="O24" s="68">
        <f t="shared" si="6"/>
        <v>0</v>
      </c>
      <c r="P24" s="81"/>
      <c r="Q24" s="68">
        <f t="shared" si="7"/>
        <v>0</v>
      </c>
    </row>
  </sheetData>
  <sheetProtection algorithmName="SHA-512" hashValue="DAB9RPmvcfwBG5ZgOZld4zRb4b8zi6NetvsvRhG3srN0b6ThAjpVIULdI0IQRIbTVnWsMZ6dNBp0Dnio3nt8KQ==" saltValue="Z472YMJMXLAkoUfWhAXIdQ==" spinCount="100000" sheet="1" objects="1" scenarios="1"/>
  <mergeCells count="17">
    <mergeCell ref="C2:E2"/>
    <mergeCell ref="C3:E3"/>
    <mergeCell ref="F1:H3"/>
    <mergeCell ref="B7:B9"/>
    <mergeCell ref="D8:D9"/>
    <mergeCell ref="E8:E9"/>
    <mergeCell ref="F8:F9"/>
    <mergeCell ref="C7:C9"/>
    <mergeCell ref="H7:L7"/>
    <mergeCell ref="I8:J8"/>
    <mergeCell ref="K8:L8"/>
    <mergeCell ref="N8:O8"/>
    <mergeCell ref="P8:Q8"/>
    <mergeCell ref="B6:Q6"/>
    <mergeCell ref="D7:G7"/>
    <mergeCell ref="G8:G9"/>
    <mergeCell ref="M7:Q7"/>
  </mergeCells>
  <conditionalFormatting sqref="Q10:Q24">
    <cfRule type="cellIs" dxfId="23" priority="1" operator="equal">
      <formula>"nd"</formula>
    </cfRule>
    <cfRule type="cellIs" dxfId="22" priority="2" operator="greaterThanOrEqual">
      <formula>0.9</formula>
    </cfRule>
    <cfRule type="cellIs" dxfId="21" priority="3" operator="lessThan">
      <formula>0.9</formula>
    </cfRule>
  </conditionalFormatting>
  <conditionalFormatting sqref="J10:J24">
    <cfRule type="cellIs" dxfId="20" priority="10" operator="equal">
      <formula>"nd"</formula>
    </cfRule>
    <cfRule type="cellIs" dxfId="19" priority="11" operator="greaterThanOrEqual">
      <formula>0.9</formula>
    </cfRule>
    <cfRule type="cellIs" dxfId="18" priority="12" operator="lessThan">
      <formula>0.9</formula>
    </cfRule>
  </conditionalFormatting>
  <conditionalFormatting sqref="L10:L24">
    <cfRule type="cellIs" dxfId="17" priority="7" operator="equal">
      <formula>"nd"</formula>
    </cfRule>
    <cfRule type="cellIs" dxfId="16" priority="8" operator="greaterThanOrEqual">
      <formula>0.9</formula>
    </cfRule>
    <cfRule type="cellIs" dxfId="15" priority="9" operator="lessThan">
      <formula>0.9</formula>
    </cfRule>
  </conditionalFormatting>
  <conditionalFormatting sqref="O10:O24">
    <cfRule type="cellIs" dxfId="14" priority="4" operator="equal">
      <formula>"nd"</formula>
    </cfRule>
    <cfRule type="cellIs" dxfId="13" priority="5" operator="greaterThanOrEqual">
      <formula>0.9</formula>
    </cfRule>
    <cfRule type="cellIs" dxfId="12" priority="6" operator="lessThan">
      <formula>0.9</formula>
    </cfRule>
  </conditionalFormatting>
  <printOptions horizontalCentered="1"/>
  <pageMargins left="0.25" right="0.25" top="2" bottom="0.75" header="0.3" footer="0.3"/>
  <pageSetup scale="63" fitToHeight="0" orientation="landscape" r:id="rId1"/>
  <headerFooter scaleWithDoc="0">
    <oddHeader>&amp;C&amp;G
&amp;"Arial,Bold"Geographic Access Report
Section IX:  LTC, Hospital, Transportation Geographical Access by County Type</oddHeader>
    <oddFooter>&amp;L&amp;"Arial,Regular"&amp;10Geographic Access - Report #55&amp;C&amp;"Arial,Regular"&amp;10Rev. v6 2019-07&amp;R&amp;"Arial,Regular"&amp;10&amp;P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AE5FEF4C32AA4FAC29E785BDDCA1AB" ma:contentTypeVersion="12" ma:contentTypeDescription="Create a new document." ma:contentTypeScope="" ma:versionID="f76b2d41e1bde5ceb15f54f0595cc992">
  <xsd:schema xmlns:xsd="http://www.w3.org/2001/XMLSchema" xmlns:xs="http://www.w3.org/2001/XMLSchema" xmlns:p="http://schemas.microsoft.com/office/2006/metadata/properties" xmlns:ns2="1c537666-98de-4485-8b47-b51cbc79dc86" xmlns:ns3="a0feb453-af98-409e-be09-8a21d00ffeb9" xmlns:ns4="00d6d613-bd9d-47fd-bf82-0261ee610bb9" targetNamespace="http://schemas.microsoft.com/office/2006/metadata/properties" ma:root="true" ma:fieldsID="5ddf61d80cf5abee56570ff78f866a2c" ns2:_="" ns3:_="" ns4:_="">
    <xsd:import namespace="1c537666-98de-4485-8b47-b51cbc79dc86"/>
    <xsd:import namespace="a0feb453-af98-409e-be09-8a21d00ffeb9"/>
    <xsd:import namespace="00d6d613-bd9d-47fd-bf82-0261ee610b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537666-98de-4485-8b47-b51cbc79dc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2f08d83-6ad9-4a19-ac92-930f74cde0b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0feb453-af98-409e-be09-8a21d00ffeb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d6d613-bd9d-47fd-bf82-0261ee610bb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f4c100e-e01d-4286-aa91-745afbd696c7}" ma:internalName="TaxCatchAll" ma:showField="CatchAllData" ma:web="a0feb453-af98-409e-be09-8a21d00ffe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c537666-98de-4485-8b47-b51cbc79dc86">
      <Terms xmlns="http://schemas.microsoft.com/office/infopath/2007/PartnerControls"/>
    </lcf76f155ced4ddcb4097134ff3c332f>
    <TaxCatchAll xmlns="00d6d613-bd9d-47fd-bf82-0261ee610bb9" xsi:nil="true"/>
  </documentManagement>
</p:properties>
</file>

<file path=customXml/itemProps1.xml><?xml version="1.0" encoding="utf-8"?>
<ds:datastoreItem xmlns:ds="http://schemas.openxmlformats.org/officeDocument/2006/customXml" ds:itemID="{C239F848-8E81-4C94-BF56-BE58B22E4A8A}"/>
</file>

<file path=customXml/itemProps2.xml><?xml version="1.0" encoding="utf-8"?>
<ds:datastoreItem xmlns:ds="http://schemas.openxmlformats.org/officeDocument/2006/customXml" ds:itemID="{12B770B5-BC9C-4F4B-8B21-F6E518E25C96}"/>
</file>

<file path=customXml/itemProps3.xml><?xml version="1.0" encoding="utf-8"?>
<ds:datastoreItem xmlns:ds="http://schemas.openxmlformats.org/officeDocument/2006/customXml" ds:itemID="{7010169B-466F-4E7B-8403-326BF60D00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1 BH Geo Access Summary &amp; Analy</vt:lpstr>
      <vt:lpstr>2 PH &amp; Other GeoAccess Summary</vt:lpstr>
      <vt:lpstr>3 BH Access - County TYPE</vt:lpstr>
      <vt:lpstr>4 BH Access by EACH County</vt:lpstr>
      <vt:lpstr>5 BH Average Distance-Co TYPE</vt:lpstr>
      <vt:lpstr>6 PH Access by County TYPE</vt:lpstr>
      <vt:lpstr>7 PH Access by EACH County</vt:lpstr>
      <vt:lpstr>8 PH Average Distance-Co TYPE</vt:lpstr>
      <vt:lpstr>9 LTC,HOS,TRANS Access-Co TYPE</vt:lpstr>
      <vt:lpstr>10 LTC,HOS,TRANS EACH County</vt:lpstr>
      <vt:lpstr>11LTC,HOS,TRANS Avg Dist-CoTYPE</vt:lpstr>
      <vt:lpstr>12 Out-of-State Members</vt:lpstr>
      <vt:lpstr>Reference</vt:lpstr>
      <vt:lpstr>'10 LTC,HOS,TRANS EACH County'!Print_Area</vt:lpstr>
      <vt:lpstr>'11LTC,HOS,TRANS Avg Dist-CoTYPE'!Print_Area</vt:lpstr>
      <vt:lpstr>'5 BH Average Distance-Co TYPE'!Print_Area</vt:lpstr>
      <vt:lpstr>'7 PH Access by EACH County'!Print_Area</vt:lpstr>
      <vt:lpstr>'8 PH Average Distance-Co TYPE'!Print_Area</vt:lpstr>
      <vt:lpstr>'1 BH Geo Access Summary &amp; Analy'!Print_Titles</vt:lpstr>
      <vt:lpstr>'10 LTC,HOS,TRANS EACH County'!Print_Titles</vt:lpstr>
      <vt:lpstr>'11LTC,HOS,TRANS Avg Dist-CoTYPE'!Print_Titles</vt:lpstr>
      <vt:lpstr>'2 PH &amp; Other GeoAccess Summary'!Print_Titles</vt:lpstr>
      <vt:lpstr>'3 BH Access - County TYPE'!Print_Titles</vt:lpstr>
      <vt:lpstr>'4 BH Access by EACH County'!Print_Titles</vt:lpstr>
      <vt:lpstr>'5 BH Average Distance-Co TYPE'!Print_Titles</vt:lpstr>
      <vt:lpstr>'6 PH Access by County TYPE'!Print_Titles</vt:lpstr>
      <vt:lpstr>'7 PH Access by EACH County'!Print_Titles</vt:lpstr>
      <vt:lpstr>'8 PH Average Distance-Co TYPE'!Print_Titles</vt:lpstr>
      <vt:lpstr>'9 LTC,HOS,TRANS Access-Co TYPE'!Print_Titles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Kupferschmidt</dc:creator>
  <cp:lastModifiedBy>Rhodes, Brad</cp:lastModifiedBy>
  <cp:lastPrinted>2019-06-27T21:16:58Z</cp:lastPrinted>
  <dcterms:created xsi:type="dcterms:W3CDTF">2018-08-09T20:02:07Z</dcterms:created>
  <dcterms:modified xsi:type="dcterms:W3CDTF">2019-06-27T21:17:07Z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0x0101000DAE5FEF4C32AA4FAC29E785BDDCA1AB</vt:lpwstr>
  </property>
</Properties>
</file>